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704" activeTab="0"/>
  </bookViews>
  <sheets>
    <sheet name="男子シングルス" sheetId="1" r:id="rId1"/>
    <sheet name="男子ダブルス" sheetId="2" r:id="rId2"/>
    <sheet name="女子シングルス" sheetId="3" r:id="rId3"/>
    <sheet name="女子ダブルス" sheetId="4" r:id="rId4"/>
    <sheet name="混合ダブルス" sheetId="5" r:id="rId5"/>
    <sheet name="参加料納入表" sheetId="6" r:id="rId6"/>
  </sheets>
  <definedNames>
    <definedName name="_xlnm.Print_Area" localSheetId="4">'混合ダブルス'!$A$1:$K$41</definedName>
    <definedName name="_xlnm.Print_Area" localSheetId="5">'参加料納入表'!$A$1:$L$20</definedName>
    <definedName name="_xlnm.Print_Area" localSheetId="2">'女子シングルス'!$A$1:$K$40</definedName>
    <definedName name="_xlnm.Print_Area" localSheetId="3">'女子ダブルス'!$A$1:$K$40</definedName>
    <definedName name="_xlnm.Print_Area" localSheetId="0">'男子シングルス'!$A$1:$K$40</definedName>
    <definedName name="_xlnm.Print_Area" localSheetId="1">'男子ダブルス'!$A$1:$K$40</definedName>
  </definedNames>
  <calcPr fullCalcOnLoad="1"/>
</workbook>
</file>

<file path=xl/comments1.xml><?xml version="1.0" encoding="utf-8"?>
<comments xmlns="http://schemas.openxmlformats.org/spreadsheetml/2006/main">
  <authors>
    <author>カナツ技建工業</author>
  </authors>
  <commentList>
    <comment ref="A6" authorId="0">
      <text>
        <r>
          <rPr>
            <b/>
            <sz val="9"/>
            <rFont val="ＭＳ Ｐゴシック"/>
            <family val="3"/>
          </rPr>
          <t>ランクに数字を記入すれば自動表示します。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リストから県名を選択してください。
協会名
会長名
理事長住所等
を自動表示します。</t>
        </r>
      </text>
    </comment>
  </commentList>
</comments>
</file>

<file path=xl/comments2.xml><?xml version="1.0" encoding="utf-8"?>
<comments xmlns="http://schemas.openxmlformats.org/spreadsheetml/2006/main">
  <authors>
    <author>カナツ技建工業</author>
  </authors>
  <commentList>
    <comment ref="J3" authorId="0">
      <text>
        <r>
          <rPr>
            <b/>
            <sz val="9"/>
            <rFont val="ＭＳ Ｐゴシック"/>
            <family val="3"/>
          </rPr>
          <t>リストの名から県名を選択したら、
１．協会名
２．会長名
３．理事長住所等
を自動表示します。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ランクに数字を記入すれば自動表示します。</t>
        </r>
      </text>
    </comment>
  </commentList>
</comments>
</file>

<file path=xl/comments3.xml><?xml version="1.0" encoding="utf-8"?>
<comments xmlns="http://schemas.openxmlformats.org/spreadsheetml/2006/main">
  <authors>
    <author>カナツ技建工業</author>
  </authors>
  <commentList>
    <comment ref="A6" authorId="0">
      <text>
        <r>
          <rPr>
            <b/>
            <sz val="9"/>
            <rFont val="ＭＳ Ｐゴシック"/>
            <family val="3"/>
          </rPr>
          <t>ランクに数字を記入すれば自動表示されます。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リストの名から県名を選択したら、
１．協会名
２．会長名
３．理事長住所等
を自動表示します。</t>
        </r>
      </text>
    </comment>
  </commentList>
</comments>
</file>

<file path=xl/comments4.xml><?xml version="1.0" encoding="utf-8"?>
<comments xmlns="http://schemas.openxmlformats.org/spreadsheetml/2006/main">
  <authors>
    <author>カナツ技建工業</author>
  </authors>
  <commentList>
    <comment ref="A6" authorId="0">
      <text>
        <r>
          <rPr>
            <b/>
            <sz val="9"/>
            <rFont val="ＭＳ Ｐゴシック"/>
            <family val="3"/>
          </rPr>
          <t>ランクに数字を記入すれば自動表示します。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リストから県名を選択してください。
１．協会名
２．会長名
３．理事長住所等
を自動表示します。: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カナツ技建工業</author>
  </authors>
  <commentList>
    <comment ref="A6" authorId="0">
      <text>
        <r>
          <rPr>
            <b/>
            <sz val="9"/>
            <rFont val="ＭＳ Ｐゴシック"/>
            <family val="3"/>
          </rPr>
          <t>ランクに数字を記入すれば自動表示します。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リストから県名を選択してください。
１．協会名
２．会長名
３．理事長住所等
を自動表示します。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カナツ技建工業</author>
  </authors>
  <commentList>
    <comment ref="B5" authorId="0">
      <text>
        <r>
          <rPr>
            <b/>
            <sz val="9"/>
            <rFont val="ＭＳ Ｐゴシック"/>
            <family val="3"/>
          </rPr>
          <t>リストから県名を選択してください。
１．協会名
２．会長名
３．理事長住所等
を自動表示します。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<sst xmlns="http://schemas.openxmlformats.org/spreadsheetml/2006/main" count="407" uniqueCount="111">
  <si>
    <t>種目</t>
  </si>
  <si>
    <t>ランク</t>
  </si>
  <si>
    <t>氏名</t>
  </si>
  <si>
    <t>年齢</t>
  </si>
  <si>
    <t>県名</t>
  </si>
  <si>
    <t>他の出場種目</t>
  </si>
  <si>
    <t>上記の通り申し込みます。</t>
  </si>
  <si>
    <t>協会</t>
  </si>
  <si>
    <t>会長氏名</t>
  </si>
  <si>
    <t>印</t>
  </si>
  <si>
    <t>〒</t>
  </si>
  <si>
    <t>住所</t>
  </si>
  <si>
    <t>記入上の注意</t>
  </si>
  <si>
    <t>①</t>
  </si>
  <si>
    <t>種目名を記入してください。</t>
  </si>
  <si>
    <t>②</t>
  </si>
  <si>
    <t>各種目でランク順に記入してください。</t>
  </si>
  <si>
    <t>申込責任者（県協会理事長）</t>
  </si>
  <si>
    <t>上記の者を当県の代表選手として認定します。</t>
  </si>
  <si>
    <t>備考</t>
  </si>
  <si>
    <t>③</t>
  </si>
  <si>
    <t>推薦出場者は、備考欄に推薦と記入してください。</t>
  </si>
  <si>
    <t>①</t>
  </si>
  <si>
    <t>③</t>
  </si>
  <si>
    <t>ランク</t>
  </si>
  <si>
    <t>②</t>
  </si>
  <si>
    <t>ランク</t>
  </si>
  <si>
    <t>男子ダブルスの部</t>
  </si>
  <si>
    <t>女子ダブルスの部</t>
  </si>
  <si>
    <t>なお、当該選手は、(公財)日本ﾊﾞﾄﾞﾐﾝﾄﾝ協会会員登録済みです。</t>
  </si>
  <si>
    <t>男子シングルスの部</t>
  </si>
  <si>
    <t>女子シングルスの部</t>
  </si>
  <si>
    <t>　　　　会長名</t>
  </si>
  <si>
    <t>　　　　協会名</t>
  </si>
  <si>
    <t>円を納付いたします。</t>
  </si>
  <si>
    <t>上記の通り、参加料合計</t>
  </si>
  <si>
    <t>円</t>
  </si>
  <si>
    <t>合　　　　　計</t>
  </si>
  <si>
    <t>名</t>
  </si>
  <si>
    <t>組</t>
  </si>
  <si>
    <t>混合ダブルス</t>
  </si>
  <si>
    <t>女子ダブルス</t>
  </si>
  <si>
    <t>女子シングルス</t>
  </si>
  <si>
    <t>男子ダブルス</t>
  </si>
  <si>
    <t>男子シングルス</t>
  </si>
  <si>
    <t>金　　　　　　額</t>
  </si>
  <si>
    <t>数</t>
  </si>
  <si>
    <t>種　　目</t>
  </si>
  <si>
    <t>　</t>
  </si>
  <si>
    <t>申込責任者</t>
  </si>
  <si>
    <t>TEL</t>
  </si>
  <si>
    <t>※</t>
  </si>
  <si>
    <t>×</t>
  </si>
  <si>
    <t>＝</t>
  </si>
  <si>
    <t>×</t>
  </si>
  <si>
    <t>「種目」「他の出場種目」の欄には、ＭＤ（男子複）、ＸＤ（混合複）のように、種目名を記入してください。</t>
  </si>
  <si>
    <t>「種目」「他の出場種目」の欄には、ＭＳ（男子単）、ＸＤ（混合複）のように、種目名を記入してください。</t>
  </si>
  <si>
    <t>「種目」「他の出場種目」の欄には、ＷＤ（女子複）、ＸＤ（混合複）のように、種目名を記入してください。</t>
  </si>
  <si>
    <t>「種目」「他の出場種目」の欄には、ＷＳ（女子単）、ＸＤ（混合複）のように、種目名を記入してください。</t>
  </si>
  <si>
    <t>「種目」「他の出場種目」の欄には、ＭＳ（男子単）、ＭＤ（男子複）、ＷＳ(女子単)、ＷＤ(女子複)のように、</t>
  </si>
  <si>
    <t>ふりがな</t>
  </si>
  <si>
    <t>岡山県</t>
  </si>
  <si>
    <t>701-0214</t>
  </si>
  <si>
    <t>広島県</t>
  </si>
  <si>
    <t>736-0063</t>
  </si>
  <si>
    <t>山口県</t>
  </si>
  <si>
    <t>754-0001</t>
  </si>
  <si>
    <t>山口県山口市小郡上郷1361-3</t>
  </si>
  <si>
    <t>野村義徳</t>
  </si>
  <si>
    <t>鳥取県</t>
  </si>
  <si>
    <t>680-1437</t>
  </si>
  <si>
    <t>鳥取県鳥取市大畑435</t>
  </si>
  <si>
    <t>（0857）57-0949</t>
  </si>
  <si>
    <t>島根県</t>
  </si>
  <si>
    <t>成相安信</t>
  </si>
  <si>
    <t>690-0814</t>
  </si>
  <si>
    <t>MD</t>
  </si>
  <si>
    <t>MD・XD</t>
  </si>
  <si>
    <t>WD</t>
  </si>
  <si>
    <t>WD・XD</t>
  </si>
  <si>
    <t>MS</t>
  </si>
  <si>
    <t>MS・MD</t>
  </si>
  <si>
    <t>WS</t>
  </si>
  <si>
    <t>WS・WD</t>
  </si>
  <si>
    <t>WS・XD</t>
  </si>
  <si>
    <t>MS・XD</t>
  </si>
  <si>
    <t>混合ダブルスの部</t>
  </si>
  <si>
    <t>協会</t>
  </si>
  <si>
    <t>生年月日
(西暦/月/日)</t>
  </si>
  <si>
    <t>第６２回中国地区総合バドミントン選手権大会　参加申込書</t>
  </si>
  <si>
    <t>推薦</t>
  </si>
  <si>
    <t>XD</t>
  </si>
  <si>
    <t>第６７回中国地区総合バドミントン選手権大会　参加申込書</t>
  </si>
  <si>
    <t>令和　６　年　　月　　　日</t>
  </si>
  <si>
    <r>
      <t>第６７回中国地区総合バドミントン選手権大会</t>
    </r>
    <r>
      <rPr>
        <sz val="12"/>
        <rFont val="HGP創英角ｺﾞｼｯｸUB"/>
        <family val="3"/>
      </rPr>
      <t xml:space="preserve">　  </t>
    </r>
    <r>
      <rPr>
        <sz val="16"/>
        <rFont val="HGP創英角ｺﾞｼｯｸUB"/>
        <family val="3"/>
      </rPr>
      <t>参加料納入票</t>
    </r>
  </si>
  <si>
    <t>令和　６　年　　月　　日</t>
  </si>
  <si>
    <t>松藤　研介</t>
  </si>
  <si>
    <t>荒木　雷太</t>
  </si>
  <si>
    <t>平岡英雄</t>
  </si>
  <si>
    <t>福浜　隆宏</t>
  </si>
  <si>
    <t>小田　和文</t>
  </si>
  <si>
    <t>岡山県岡山市西大寺新14-23</t>
  </si>
  <si>
    <t>源　憲治</t>
  </si>
  <si>
    <t>島根県雲南市大東町飯田114-1</t>
  </si>
  <si>
    <t>岩田　守宏</t>
  </si>
  <si>
    <t>（0854）43-3761</t>
  </si>
  <si>
    <t>090-4899-9378</t>
  </si>
  <si>
    <t>090-9466-4818</t>
  </si>
  <si>
    <t>尾崎　清</t>
  </si>
  <si>
    <t>広島県佐伯区美鈴が丘緑2-10-30</t>
  </si>
  <si>
    <t>090-2295-5129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</si>
</sst>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  <numFmt numFmtId="178" formatCode="yy"/>
    <numFmt numFmtId="179" formatCode="[$-411]ge\.m\.d;@"/>
    <numFmt numFmtId="180" formatCode="mmm\-yyyy"/>
    <numFmt numFmtId="181" formatCode="yyyy/m/d;@"/>
    <numFmt numFmtId="182" formatCode="[$-411]ggge&quot;年&quot;m&quot;月&quot;d&quot;日&quot;;@"/>
    <numFmt numFmtId="183" formatCode="yyyy/mm/dd"/>
    <numFmt numFmtId="184" formatCode="#,##0_ "/>
    <numFmt numFmtId="185" formatCode="General&quot;協会&quot;"/>
    <numFmt numFmtId="186" formatCode="0&quot;協会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HGP創英角ｺﾞｼｯｸUB"/>
      <family val="3"/>
    </font>
    <font>
      <sz val="12"/>
      <name val="Century Gothic"/>
      <family val="2"/>
    </font>
    <font>
      <sz val="12"/>
      <name val="Century"/>
      <family val="1"/>
    </font>
    <font>
      <sz val="12"/>
      <name val="ＭＳ 明朝"/>
      <family val="1"/>
    </font>
    <font>
      <sz val="12"/>
      <name val="HGP創英角ｺﾞｼｯｸUB"/>
      <family val="3"/>
    </font>
    <font>
      <sz val="14"/>
      <name val="HGS創英角ｺﾞｼｯｸUB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57" fontId="4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  <xf numFmtId="0" fontId="7" fillId="0" borderId="0" xfId="60" applyFont="1" applyAlignment="1">
      <alignment horizontal="right" vertical="center"/>
      <protection/>
    </xf>
    <xf numFmtId="3" fontId="7" fillId="0" borderId="0" xfId="60" applyNumberFormat="1" applyFont="1" applyAlignment="1">
      <alignment horizontal="center" vertical="center"/>
      <protection/>
    </xf>
    <xf numFmtId="3" fontId="7" fillId="0" borderId="0" xfId="60" applyNumberFormat="1" applyFont="1" applyAlignment="1">
      <alignment horizontal="right" vertical="center"/>
      <protection/>
    </xf>
    <xf numFmtId="41" fontId="7" fillId="0" borderId="0" xfId="60" applyNumberFormat="1" applyFont="1" applyAlignment="1">
      <alignment horizontal="center" vertical="center"/>
      <protection/>
    </xf>
    <xf numFmtId="41" fontId="7" fillId="0" borderId="0" xfId="60" applyNumberFormat="1" applyFo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10" fillId="0" borderId="19" xfId="60" applyFont="1" applyFill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3" fontId="10" fillId="0" borderId="19" xfId="57" applyNumberFormat="1" applyFont="1" applyBorder="1" applyAlignment="1">
      <alignment horizontal="center" vertical="center"/>
    </xf>
    <xf numFmtId="41" fontId="7" fillId="0" borderId="21" xfId="60" applyNumberFormat="1" applyFont="1" applyBorder="1">
      <alignment vertical="center"/>
      <protection/>
    </xf>
    <xf numFmtId="0" fontId="7" fillId="0" borderId="20" xfId="60" applyFont="1" applyBorder="1">
      <alignment vertical="center"/>
      <protection/>
    </xf>
    <xf numFmtId="0" fontId="10" fillId="0" borderId="22" xfId="60" applyFont="1" applyFill="1" applyBorder="1" applyAlignment="1">
      <alignment horizontal="center" vertical="center"/>
      <protection/>
    </xf>
    <xf numFmtId="41" fontId="7" fillId="0" borderId="23" xfId="60" applyNumberFormat="1" applyFont="1" applyBorder="1">
      <alignment vertical="center"/>
      <protection/>
    </xf>
    <xf numFmtId="0" fontId="7" fillId="0" borderId="24" xfId="60" applyFont="1" applyBorder="1">
      <alignment vertical="center"/>
      <protection/>
    </xf>
    <xf numFmtId="0" fontId="7" fillId="0" borderId="25" xfId="60" applyFont="1" applyBorder="1">
      <alignment vertical="center"/>
      <protection/>
    </xf>
    <xf numFmtId="3" fontId="7" fillId="0" borderId="16" xfId="60" applyNumberFormat="1" applyFont="1" applyBorder="1" applyAlignment="1">
      <alignment horizontal="center" vertical="center"/>
      <protection/>
    </xf>
    <xf numFmtId="41" fontId="7" fillId="0" borderId="26" xfId="60" applyNumberFormat="1" applyFont="1" applyBorder="1">
      <alignment vertical="center"/>
      <protection/>
    </xf>
    <xf numFmtId="0" fontId="7" fillId="0" borderId="15" xfId="60" applyFont="1" applyBorder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1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84" fontId="10" fillId="0" borderId="23" xfId="60" applyNumberFormat="1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distributed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5" fontId="10" fillId="0" borderId="21" xfId="60" applyNumberFormat="1" applyFont="1" applyBorder="1" applyAlignment="1">
      <alignment vertical="center"/>
      <protection/>
    </xf>
    <xf numFmtId="5" fontId="10" fillId="0" borderId="36" xfId="60" applyNumberFormat="1" applyFont="1" applyBorder="1" applyAlignment="1">
      <alignment vertical="center"/>
      <protection/>
    </xf>
    <xf numFmtId="5" fontId="10" fillId="0" borderId="37" xfId="60" applyNumberFormat="1" applyFont="1" applyBorder="1" applyAlignment="1">
      <alignment vertical="center"/>
      <protection/>
    </xf>
    <xf numFmtId="5" fontId="10" fillId="0" borderId="26" xfId="60" applyNumberFormat="1" applyFont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4" fillId="0" borderId="30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wrapText="1" shrinkToFit="1"/>
    </xf>
    <xf numFmtId="0" fontId="1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3" fontId="4" fillId="0" borderId="38" xfId="0" applyNumberFormat="1" applyFont="1" applyBorder="1" applyAlignment="1">
      <alignment horizontal="center" vertical="center"/>
    </xf>
    <xf numFmtId="183" fontId="4" fillId="0" borderId="39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6" fillId="0" borderId="40" xfId="0" applyNumberFormat="1" applyFont="1" applyBorder="1" applyAlignment="1">
      <alignment horizontal="center" vertical="center"/>
    </xf>
    <xf numFmtId="14" fontId="4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83" fontId="6" fillId="0" borderId="30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3" fontId="6" fillId="0" borderId="31" xfId="0" applyNumberFormat="1" applyFont="1" applyBorder="1" applyAlignment="1">
      <alignment horizontal="center" vertical="center"/>
    </xf>
    <xf numFmtId="183" fontId="6" fillId="0" borderId="34" xfId="0" applyNumberFormat="1" applyFont="1" applyBorder="1" applyAlignment="1">
      <alignment horizontal="center" vertical="center"/>
    </xf>
    <xf numFmtId="183" fontId="6" fillId="0" borderId="3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182" fontId="2" fillId="0" borderId="10" xfId="0" applyNumberFormat="1" applyFont="1" applyBorder="1" applyAlignment="1">
      <alignment horizontal="distributed" vertical="center" indent="2"/>
    </xf>
    <xf numFmtId="182" fontId="2" fillId="0" borderId="0" xfId="0" applyNumberFormat="1" applyFont="1" applyBorder="1" applyAlignment="1">
      <alignment horizontal="distributed" vertical="center" indent="2"/>
    </xf>
    <xf numFmtId="49" fontId="5" fillId="0" borderId="0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distributed" vertical="center" shrinkToFit="1"/>
    </xf>
    <xf numFmtId="14" fontId="6" fillId="0" borderId="44" xfId="0" applyNumberFormat="1" applyFont="1" applyFill="1" applyBorder="1" applyAlignment="1">
      <alignment horizontal="center" vertical="center"/>
    </xf>
    <xf numFmtId="14" fontId="6" fillId="0" borderId="46" xfId="0" applyNumberFormat="1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181" fontId="6" fillId="0" borderId="44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4" xfId="0" applyFont="1" applyFill="1" applyBorder="1" applyAlignment="1">
      <alignment horizontal="distributed" vertical="center" shrinkToFit="1"/>
    </xf>
    <xf numFmtId="0" fontId="6" fillId="0" borderId="4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4" fontId="6" fillId="0" borderId="40" xfId="0" applyNumberFormat="1" applyFont="1" applyFill="1" applyBorder="1" applyAlignment="1">
      <alignment horizontal="center" vertical="center"/>
    </xf>
    <xf numFmtId="14" fontId="6" fillId="0" borderId="41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14" fontId="6" fillId="0" borderId="34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181" fontId="6" fillId="0" borderId="30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 shrinkToFit="1"/>
    </xf>
    <xf numFmtId="181" fontId="4" fillId="0" borderId="50" xfId="0" applyNumberFormat="1" applyFont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14" fontId="4" fillId="0" borderId="3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4" fillId="0" borderId="52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14" fontId="6" fillId="0" borderId="38" xfId="0" applyNumberFormat="1" applyFont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14" fontId="4" fillId="0" borderId="38" xfId="0" applyNumberFormat="1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14" fontId="6" fillId="0" borderId="38" xfId="0" applyNumberFormat="1" applyFont="1" applyFill="1" applyBorder="1" applyAlignment="1">
      <alignment horizontal="center" vertical="center"/>
    </xf>
    <xf numFmtId="14" fontId="6" fillId="0" borderId="39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181" fontId="6" fillId="0" borderId="3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0" xfId="60" applyFont="1" applyAlignment="1">
      <alignment horizontal="center" vertical="center"/>
      <protection/>
    </xf>
    <xf numFmtId="41" fontId="4" fillId="0" borderId="14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horizontal="distributed" vertical="center"/>
    </xf>
    <xf numFmtId="0" fontId="7" fillId="0" borderId="53" xfId="60" applyFont="1" applyBorder="1" applyAlignment="1">
      <alignment horizontal="distributed" vertical="center"/>
      <protection/>
    </xf>
    <xf numFmtId="0" fontId="7" fillId="0" borderId="54" xfId="60" applyFont="1" applyBorder="1" applyAlignment="1">
      <alignment horizontal="distributed" vertical="center"/>
      <protection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6" xfId="60" applyFont="1" applyBorder="1" applyAlignment="1">
      <alignment horizontal="left" vertical="center" indent="1"/>
      <protection/>
    </xf>
    <xf numFmtId="0" fontId="7" fillId="0" borderId="45" xfId="60" applyFont="1" applyBorder="1" applyAlignment="1">
      <alignment horizontal="left" vertical="center" indent="1"/>
      <protection/>
    </xf>
    <xf numFmtId="5" fontId="10" fillId="0" borderId="0" xfId="0" applyNumberFormat="1" applyFont="1" applyAlignment="1">
      <alignment vertical="center"/>
    </xf>
    <xf numFmtId="0" fontId="7" fillId="0" borderId="22" xfId="60" applyFont="1" applyBorder="1" applyAlignment="1">
      <alignment horizontal="left" vertical="center" indent="1"/>
      <protection/>
    </xf>
    <xf numFmtId="0" fontId="7" fillId="0" borderId="24" xfId="60" applyFont="1" applyBorder="1" applyAlignment="1">
      <alignment horizontal="left" vertical="center" inden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3" fontId="7" fillId="0" borderId="17" xfId="60" applyNumberFormat="1" applyFont="1" applyBorder="1" applyAlignment="1">
      <alignment horizontal="center" vertical="center"/>
      <protection/>
    </xf>
    <xf numFmtId="3" fontId="7" fillId="0" borderId="12" xfId="60" applyNumberFormat="1" applyFont="1" applyBorder="1" applyAlignment="1">
      <alignment horizontal="center" vertical="center"/>
      <protection/>
    </xf>
    <xf numFmtId="3" fontId="7" fillId="0" borderId="57" xfId="60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82" fontId="7" fillId="0" borderId="0" xfId="0" applyNumberFormat="1" applyFont="1" applyAlignment="1">
      <alignment horizontal="distributed" vertical="center" indent="2"/>
    </xf>
    <xf numFmtId="182" fontId="11" fillId="0" borderId="0" xfId="0" applyNumberFormat="1" applyFont="1" applyAlignment="1">
      <alignment horizontal="distributed" vertical="center" indent="2"/>
    </xf>
    <xf numFmtId="3" fontId="4" fillId="0" borderId="26" xfId="0" applyNumberFormat="1" applyFont="1" applyBorder="1" applyAlignment="1">
      <alignment horizontal="distributed" vertical="center"/>
    </xf>
    <xf numFmtId="0" fontId="7" fillId="0" borderId="26" xfId="60" applyFont="1" applyBorder="1" applyAlignment="1">
      <alignment horizontal="center" vertical="center"/>
      <protection/>
    </xf>
    <xf numFmtId="3" fontId="7" fillId="0" borderId="0" xfId="0" applyNumberFormat="1" applyFont="1" applyBorder="1" applyAlignment="1">
      <alignment horizontal="left" vertical="center"/>
    </xf>
    <xf numFmtId="41" fontId="4" fillId="0" borderId="26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distributed" vertical="center"/>
    </xf>
    <xf numFmtId="0" fontId="7" fillId="0" borderId="58" xfId="60" applyFont="1" applyBorder="1" applyAlignment="1">
      <alignment horizontal="left" vertical="center" indent="1"/>
      <protection/>
    </xf>
    <xf numFmtId="0" fontId="7" fillId="0" borderId="43" xfId="60" applyFont="1" applyBorder="1" applyAlignment="1">
      <alignment horizontal="lef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参加料納入票】（第53回中国地区総合バドミントン選手権大会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L8" sqref="L8"/>
    </sheetView>
  </sheetViews>
  <sheetFormatPr defaultColWidth="9.00390625" defaultRowHeight="16.5" customHeight="1"/>
  <cols>
    <col min="1" max="1" width="10.50390625" style="1" customWidth="1"/>
    <col min="2" max="2" width="4.375" style="1" customWidth="1"/>
    <col min="3" max="3" width="11.00390625" style="1" customWidth="1"/>
    <col min="4" max="4" width="4.50390625" style="1" customWidth="1"/>
    <col min="5" max="5" width="15.00390625" style="1" customWidth="1"/>
    <col min="6" max="6" width="4.75390625" style="1" customWidth="1"/>
    <col min="7" max="7" width="7.125" style="1" customWidth="1"/>
    <col min="8" max="8" width="5.375" style="1" customWidth="1"/>
    <col min="9" max="11" width="9.375" style="1" customWidth="1"/>
    <col min="12" max="18" width="9.00390625" style="1" customWidth="1"/>
    <col min="19" max="16384" width="9.00390625" style="1" customWidth="1"/>
  </cols>
  <sheetData>
    <row r="1" spans="1:11" ht="21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9" customHeight="1">
      <c r="A3" s="124" t="s">
        <v>30</v>
      </c>
      <c r="B3" s="125"/>
      <c r="C3" s="126"/>
      <c r="D3" s="5"/>
      <c r="E3" s="6"/>
      <c r="F3" s="6"/>
      <c r="G3" s="5"/>
      <c r="H3" s="6"/>
      <c r="I3" s="15" t="s">
        <v>4</v>
      </c>
      <c r="J3" s="124"/>
      <c r="K3" s="126"/>
    </row>
    <row r="4" spans="1:1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0" s="8" customFormat="1" ht="25.5" customHeight="1">
      <c r="A5" s="16" t="s">
        <v>0</v>
      </c>
      <c r="B5" s="7" t="s">
        <v>1</v>
      </c>
      <c r="C5" s="121" t="s">
        <v>2</v>
      </c>
      <c r="D5" s="121"/>
      <c r="E5" s="17" t="s">
        <v>60</v>
      </c>
      <c r="F5" s="122" t="s">
        <v>88</v>
      </c>
      <c r="G5" s="121"/>
      <c r="H5" s="17" t="s">
        <v>3</v>
      </c>
      <c r="I5" s="7" t="s">
        <v>5</v>
      </c>
      <c r="J5" s="144" t="s">
        <v>19</v>
      </c>
      <c r="K5" s="145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82" t="str">
        <f>IF(ISBLANK(B6),"","MS")</f>
        <v>MS</v>
      </c>
      <c r="B6" s="80" t="s">
        <v>90</v>
      </c>
      <c r="C6" s="131"/>
      <c r="D6" s="132"/>
      <c r="E6" s="97"/>
      <c r="F6" s="133"/>
      <c r="G6" s="132"/>
      <c r="H6" s="81">
        <f>IF(F6&lt;&gt;"",DATEDIF(F6,DATEVALUE("2019/4/1"),"Y"),"")</f>
      </c>
      <c r="I6" s="80"/>
      <c r="J6" s="146"/>
      <c r="K6" s="147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82" t="str">
        <f>IF(ISBLANK(B7),"","MS")</f>
        <v>MS</v>
      </c>
      <c r="B7" s="83">
        <v>1</v>
      </c>
      <c r="C7" s="127"/>
      <c r="D7" s="128"/>
      <c r="E7" s="84"/>
      <c r="F7" s="129"/>
      <c r="G7" s="130"/>
      <c r="H7" s="84">
        <f>IF(F7&lt;&gt;"",DATEDIF(F7,DATEVALUE("2019/4/1"),"Y"),"")</f>
      </c>
      <c r="I7" s="83"/>
      <c r="J7" s="127"/>
      <c r="K7" s="143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ht="25.5" customHeight="1">
      <c r="A8" s="82" t="str">
        <f aca="true" t="shared" si="0" ref="A8:A24">IF(ISBLANK(B8),"","MS")</f>
        <v>MS</v>
      </c>
      <c r="B8" s="83">
        <v>2</v>
      </c>
      <c r="C8" s="135"/>
      <c r="D8" s="135"/>
      <c r="E8" s="98"/>
      <c r="F8" s="136"/>
      <c r="G8" s="136"/>
      <c r="H8" s="84">
        <f aca="true" t="shared" si="1" ref="H8:H24">IF(F8&lt;&gt;"",DATEDIF(F8,DATEVALUE("2019/4/1"),"Y"),"")</f>
      </c>
      <c r="I8" s="83"/>
      <c r="J8" s="127"/>
      <c r="K8" s="143"/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82" t="str">
        <f t="shared" si="0"/>
        <v>MS</v>
      </c>
      <c r="B9" s="83">
        <v>3</v>
      </c>
      <c r="C9" s="120"/>
      <c r="D9" s="120"/>
      <c r="E9" s="102"/>
      <c r="F9" s="137"/>
      <c r="G9" s="137"/>
      <c r="H9" s="84">
        <f t="shared" si="1"/>
      </c>
      <c r="I9" s="83"/>
      <c r="J9" s="127"/>
      <c r="K9" s="14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17" ht="25.5" customHeight="1">
      <c r="A10" s="82" t="str">
        <f t="shared" si="0"/>
        <v>MS</v>
      </c>
      <c r="B10" s="83">
        <v>4</v>
      </c>
      <c r="C10" s="120"/>
      <c r="D10" s="120"/>
      <c r="E10" s="102"/>
      <c r="F10" s="134"/>
      <c r="G10" s="134"/>
      <c r="H10" s="84">
        <f t="shared" si="1"/>
      </c>
      <c r="I10" s="83"/>
      <c r="J10" s="127"/>
      <c r="K10" s="143"/>
      <c r="M10" s="3"/>
      <c r="N10" s="3"/>
      <c r="O10" s="3"/>
      <c r="P10" s="3"/>
      <c r="Q10" s="3"/>
    </row>
    <row r="11" spans="1:17" ht="25.5" customHeight="1">
      <c r="A11" s="82" t="str">
        <f t="shared" si="0"/>
        <v>MS</v>
      </c>
      <c r="B11" s="83">
        <v>5</v>
      </c>
      <c r="C11" s="120"/>
      <c r="D11" s="120"/>
      <c r="E11" s="103"/>
      <c r="F11" s="141"/>
      <c r="G11" s="141"/>
      <c r="H11" s="84">
        <f t="shared" si="1"/>
      </c>
      <c r="I11" s="83"/>
      <c r="J11" s="127"/>
      <c r="K11" s="143"/>
      <c r="M11" s="34"/>
      <c r="N11" s="34"/>
      <c r="O11" s="35" t="s">
        <v>76</v>
      </c>
      <c r="P11" s="35"/>
      <c r="Q11" s="34"/>
    </row>
    <row r="12" spans="1:18" ht="25.5" customHeight="1">
      <c r="A12" s="82">
        <f t="shared" si="0"/>
      </c>
      <c r="B12" s="83"/>
      <c r="C12" s="120"/>
      <c r="D12" s="120"/>
      <c r="E12" s="84"/>
      <c r="F12" s="136"/>
      <c r="G12" s="136"/>
      <c r="H12" s="84">
        <f t="shared" si="1"/>
      </c>
      <c r="I12" s="83"/>
      <c r="J12" s="127"/>
      <c r="K12" s="143"/>
      <c r="M12" s="3"/>
      <c r="N12" s="32"/>
      <c r="O12" s="112" t="s">
        <v>77</v>
      </c>
      <c r="P12" s="33"/>
      <c r="Q12" s="33"/>
      <c r="R12" s="3"/>
    </row>
    <row r="13" spans="1:17" ht="25.5" customHeight="1">
      <c r="A13" s="82">
        <f t="shared" si="0"/>
      </c>
      <c r="B13" s="83"/>
      <c r="C13" s="120"/>
      <c r="D13" s="120"/>
      <c r="E13" s="84"/>
      <c r="F13" s="136"/>
      <c r="G13" s="136"/>
      <c r="H13" s="84">
        <f t="shared" si="1"/>
      </c>
      <c r="I13" s="83"/>
      <c r="J13" s="127"/>
      <c r="K13" s="143"/>
      <c r="M13" s="3"/>
      <c r="N13" s="3"/>
      <c r="P13" s="3"/>
      <c r="Q13" s="3"/>
    </row>
    <row r="14" spans="1:11" ht="25.5" customHeight="1">
      <c r="A14" s="82">
        <f t="shared" si="0"/>
      </c>
      <c r="B14" s="83"/>
      <c r="C14" s="120"/>
      <c r="D14" s="120"/>
      <c r="E14" s="84"/>
      <c r="F14" s="136"/>
      <c r="G14" s="136"/>
      <c r="H14" s="84">
        <f t="shared" si="1"/>
      </c>
      <c r="I14" s="83"/>
      <c r="J14" s="127"/>
      <c r="K14" s="143"/>
    </row>
    <row r="15" spans="1:11" ht="25.5" customHeight="1">
      <c r="A15" s="82">
        <f t="shared" si="0"/>
      </c>
      <c r="B15" s="83"/>
      <c r="C15" s="138"/>
      <c r="D15" s="138"/>
      <c r="E15" s="83"/>
      <c r="F15" s="136"/>
      <c r="G15" s="136"/>
      <c r="H15" s="84">
        <f t="shared" si="1"/>
      </c>
      <c r="I15" s="83"/>
      <c r="J15" s="127"/>
      <c r="K15" s="143"/>
    </row>
    <row r="16" spans="1:11" ht="25.5" customHeight="1">
      <c r="A16" s="82">
        <f t="shared" si="0"/>
      </c>
      <c r="B16" s="83"/>
      <c r="C16" s="138"/>
      <c r="D16" s="138"/>
      <c r="E16" s="83"/>
      <c r="F16" s="136"/>
      <c r="G16" s="136"/>
      <c r="H16" s="84">
        <f t="shared" si="1"/>
      </c>
      <c r="I16" s="83"/>
      <c r="J16" s="127"/>
      <c r="K16" s="143"/>
    </row>
    <row r="17" spans="1:11" ht="25.5" customHeight="1">
      <c r="A17" s="82">
        <f t="shared" si="0"/>
      </c>
      <c r="B17" s="83"/>
      <c r="C17" s="138"/>
      <c r="D17" s="138"/>
      <c r="E17" s="85"/>
      <c r="F17" s="142"/>
      <c r="G17" s="142"/>
      <c r="H17" s="84">
        <f t="shared" si="1"/>
      </c>
      <c r="I17" s="83"/>
      <c r="J17" s="127"/>
      <c r="K17" s="143"/>
    </row>
    <row r="18" spans="1:11" ht="25.5" customHeight="1">
      <c r="A18" s="82">
        <f t="shared" si="0"/>
      </c>
      <c r="B18" s="83"/>
      <c r="C18" s="138"/>
      <c r="D18" s="138"/>
      <c r="E18" s="85"/>
      <c r="F18" s="142"/>
      <c r="G18" s="142"/>
      <c r="H18" s="84">
        <f t="shared" si="1"/>
      </c>
      <c r="I18" s="83"/>
      <c r="J18" s="127"/>
      <c r="K18" s="143"/>
    </row>
    <row r="19" spans="1:11" ht="25.5" customHeight="1">
      <c r="A19" s="82">
        <f t="shared" si="0"/>
      </c>
      <c r="B19" s="83"/>
      <c r="C19" s="138"/>
      <c r="D19" s="138"/>
      <c r="E19" s="86"/>
      <c r="F19" s="136"/>
      <c r="G19" s="136"/>
      <c r="H19" s="84">
        <f t="shared" si="1"/>
      </c>
      <c r="I19" s="83"/>
      <c r="J19" s="127"/>
      <c r="K19" s="143"/>
    </row>
    <row r="20" spans="1:11" ht="25.5" customHeight="1">
      <c r="A20" s="82">
        <f t="shared" si="0"/>
      </c>
      <c r="B20" s="83"/>
      <c r="C20" s="138"/>
      <c r="D20" s="138"/>
      <c r="E20" s="86"/>
      <c r="F20" s="136"/>
      <c r="G20" s="136"/>
      <c r="H20" s="84">
        <f t="shared" si="1"/>
      </c>
      <c r="I20" s="83"/>
      <c r="J20" s="127"/>
      <c r="K20" s="143"/>
    </row>
    <row r="21" spans="1:11" ht="25.5" customHeight="1">
      <c r="A21" s="82">
        <f t="shared" si="0"/>
      </c>
      <c r="B21" s="83"/>
      <c r="C21" s="138"/>
      <c r="D21" s="138"/>
      <c r="E21" s="86"/>
      <c r="F21" s="136"/>
      <c r="G21" s="136"/>
      <c r="H21" s="84">
        <f t="shared" si="1"/>
      </c>
      <c r="I21" s="83"/>
      <c r="J21" s="127"/>
      <c r="K21" s="143"/>
    </row>
    <row r="22" spans="1:11" ht="25.5" customHeight="1">
      <c r="A22" s="82">
        <f t="shared" si="0"/>
      </c>
      <c r="B22" s="83"/>
      <c r="C22" s="138"/>
      <c r="D22" s="138"/>
      <c r="E22" s="86"/>
      <c r="F22" s="136"/>
      <c r="G22" s="136"/>
      <c r="H22" s="84">
        <f t="shared" si="1"/>
      </c>
      <c r="I22" s="83"/>
      <c r="J22" s="127"/>
      <c r="K22" s="143"/>
    </row>
    <row r="23" spans="1:11" ht="25.5" customHeight="1">
      <c r="A23" s="82">
        <f t="shared" si="0"/>
      </c>
      <c r="B23" s="83"/>
      <c r="C23" s="138"/>
      <c r="D23" s="138"/>
      <c r="E23" s="86"/>
      <c r="F23" s="136"/>
      <c r="G23" s="136"/>
      <c r="H23" s="84">
        <f t="shared" si="1"/>
      </c>
      <c r="I23" s="83"/>
      <c r="J23" s="127"/>
      <c r="K23" s="143"/>
    </row>
    <row r="24" spans="1:11" ht="25.5" customHeight="1">
      <c r="A24" s="82">
        <f t="shared" si="0"/>
      </c>
      <c r="B24" s="83"/>
      <c r="C24" s="138"/>
      <c r="D24" s="138"/>
      <c r="E24" s="86"/>
      <c r="F24" s="136"/>
      <c r="G24" s="136"/>
      <c r="H24" s="84">
        <f t="shared" si="1"/>
      </c>
      <c r="I24" s="83"/>
      <c r="J24" s="127"/>
      <c r="K24" s="143"/>
    </row>
    <row r="25" spans="1:11" ht="25.5" customHeight="1">
      <c r="A25" s="110">
        <f>IF(ISBLANK(B24),"","MS")</f>
      </c>
      <c r="B25" s="87"/>
      <c r="C25" s="139"/>
      <c r="D25" s="139"/>
      <c r="E25" s="88"/>
      <c r="F25" s="140"/>
      <c r="G25" s="140"/>
      <c r="H25" s="89">
        <f>IF(F25&lt;&gt;"",DATEDIF(F25,DATEVALUE("2019/4/1"),"Y"),"")</f>
      </c>
      <c r="I25" s="109"/>
      <c r="J25" s="156"/>
      <c r="K25" s="157"/>
    </row>
    <row r="26" spans="1:11" ht="16.5" customHeight="1">
      <c r="A26" s="2"/>
      <c r="B26" s="3"/>
      <c r="C26" s="150"/>
      <c r="D26" s="150"/>
      <c r="E26" s="3"/>
      <c r="F26" s="150"/>
      <c r="G26" s="150"/>
      <c r="H26" s="3"/>
      <c r="I26" s="3"/>
      <c r="J26" s="3"/>
      <c r="K26" s="4"/>
    </row>
    <row r="27" spans="1:11" ht="16.5" customHeight="1">
      <c r="A27" s="2" t="s">
        <v>6</v>
      </c>
      <c r="B27" s="3"/>
      <c r="C27" s="3"/>
      <c r="D27" s="3"/>
      <c r="E27" s="3" t="s">
        <v>18</v>
      </c>
      <c r="F27" s="3"/>
      <c r="G27" s="3"/>
      <c r="H27" s="3"/>
      <c r="I27" s="3"/>
      <c r="J27" s="3"/>
      <c r="K27" s="4"/>
    </row>
    <row r="28" spans="1:11" ht="16.5" customHeight="1">
      <c r="A28" s="153" t="s">
        <v>93</v>
      </c>
      <c r="B28" s="154"/>
      <c r="C28" s="154"/>
      <c r="D28" s="3"/>
      <c r="E28" s="3" t="s">
        <v>29</v>
      </c>
      <c r="F28" s="3"/>
      <c r="G28" s="3"/>
      <c r="H28" s="3"/>
      <c r="I28" s="3"/>
      <c r="J28" s="3"/>
      <c r="K28" s="4"/>
    </row>
    <row r="29" spans="1:1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6.5" customHeight="1">
      <c r="A30" s="2"/>
      <c r="B30" s="151">
        <f>IF(ISBLANK(J3),"",J3)</f>
      </c>
      <c r="C30" s="151"/>
      <c r="D30" s="151"/>
      <c r="E30" s="151"/>
      <c r="F30" s="3" t="s">
        <v>7</v>
      </c>
      <c r="G30" s="9" t="s">
        <v>8</v>
      </c>
      <c r="H30" s="152">
        <f>IF(ISBLANK(J3),"",VLOOKUP(J3,O5:T9,2))</f>
      </c>
      <c r="I30" s="152"/>
      <c r="J30" s="152"/>
      <c r="K30" s="4" t="s">
        <v>9</v>
      </c>
    </row>
    <row r="31" spans="1:11" ht="16.5" customHeight="1">
      <c r="A31" s="2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4"/>
    </row>
    <row r="32" spans="1:11" ht="15" customHeight="1">
      <c r="A32" s="2"/>
      <c r="B32" s="10" t="s">
        <v>10</v>
      </c>
      <c r="C32" s="108">
        <f>IF(ISBLANK(J3),"",VLOOKUP(J3,O5:T9,3))</f>
      </c>
      <c r="D32" s="108" t="s">
        <v>50</v>
      </c>
      <c r="E32" s="1">
        <f>IF(ISBLANK(J3),"",VLOOKUP(J3,O5:T9,5))</f>
      </c>
      <c r="F32" s="108"/>
      <c r="G32" s="155"/>
      <c r="H32" s="155"/>
      <c r="I32" s="155"/>
      <c r="J32" s="3"/>
      <c r="K32" s="4"/>
    </row>
    <row r="33" spans="1:11" ht="16.5" customHeight="1">
      <c r="A33" s="2"/>
      <c r="B33" s="9" t="s">
        <v>11</v>
      </c>
      <c r="C33" s="148">
        <f>IF(ISBLANK(J3),"",VLOOKUP(J3,O5:T9,4))</f>
      </c>
      <c r="D33" s="148"/>
      <c r="E33" s="148"/>
      <c r="F33" s="148"/>
      <c r="G33" s="9" t="s">
        <v>2</v>
      </c>
      <c r="H33" s="149">
        <f>IF(ISBLANK(J3),"",VLOOKUP(J3,O5:T9,6))</f>
      </c>
      <c r="I33" s="149"/>
      <c r="J33" s="149"/>
      <c r="K33" s="4" t="s">
        <v>9</v>
      </c>
    </row>
    <row r="34" spans="1:11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4.2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3" ht="16.5" customHeight="1">
      <c r="A38" s="1" t="s">
        <v>12</v>
      </c>
      <c r="B38" s="14" t="s">
        <v>13</v>
      </c>
      <c r="C38" s="1" t="s">
        <v>55</v>
      </c>
    </row>
    <row r="39" spans="2:3" ht="16.5" customHeight="1">
      <c r="B39" s="14" t="s">
        <v>15</v>
      </c>
      <c r="C39" s="1" t="s">
        <v>21</v>
      </c>
    </row>
    <row r="40" spans="2:3" ht="16.5" customHeight="1">
      <c r="B40" s="14" t="s">
        <v>20</v>
      </c>
      <c r="C40" s="1" t="s">
        <v>16</v>
      </c>
    </row>
  </sheetData>
  <sheetProtection/>
  <mergeCells count="74">
    <mergeCell ref="J25:K25"/>
    <mergeCell ref="J21:K21"/>
    <mergeCell ref="J22:K22"/>
    <mergeCell ref="J23:K23"/>
    <mergeCell ref="J24:K24"/>
    <mergeCell ref="C22:D22"/>
    <mergeCell ref="F22:G22"/>
    <mergeCell ref="C23:D23"/>
    <mergeCell ref="F23:G23"/>
    <mergeCell ref="C24:D24"/>
    <mergeCell ref="J13:K13"/>
    <mergeCell ref="J14:K14"/>
    <mergeCell ref="J15:K15"/>
    <mergeCell ref="J16:K16"/>
    <mergeCell ref="J19:K19"/>
    <mergeCell ref="F21:G21"/>
    <mergeCell ref="J20:K20"/>
    <mergeCell ref="J17:K17"/>
    <mergeCell ref="J18:K18"/>
    <mergeCell ref="C33:F33"/>
    <mergeCell ref="H33:J33"/>
    <mergeCell ref="C26:D26"/>
    <mergeCell ref="F26:G26"/>
    <mergeCell ref="B30:E30"/>
    <mergeCell ref="H30:J30"/>
    <mergeCell ref="A28:C28"/>
    <mergeCell ref="G32:I32"/>
    <mergeCell ref="J9:K9"/>
    <mergeCell ref="J10:K10"/>
    <mergeCell ref="J11:K11"/>
    <mergeCell ref="J12:K12"/>
    <mergeCell ref="J5:K5"/>
    <mergeCell ref="J7:K7"/>
    <mergeCell ref="J8:K8"/>
    <mergeCell ref="J6:K6"/>
    <mergeCell ref="F24:G24"/>
    <mergeCell ref="F16:G16"/>
    <mergeCell ref="C17:D17"/>
    <mergeCell ref="F17:G17"/>
    <mergeCell ref="C18:D18"/>
    <mergeCell ref="F18:G18"/>
    <mergeCell ref="C25:D25"/>
    <mergeCell ref="F25:G25"/>
    <mergeCell ref="C20:D20"/>
    <mergeCell ref="F20:G20"/>
    <mergeCell ref="C21:D21"/>
    <mergeCell ref="F11:G11"/>
    <mergeCell ref="C12:D12"/>
    <mergeCell ref="F12:G12"/>
    <mergeCell ref="C19:D19"/>
    <mergeCell ref="F19:G19"/>
    <mergeCell ref="C14:D14"/>
    <mergeCell ref="F14:G14"/>
    <mergeCell ref="C15:D15"/>
    <mergeCell ref="F15:G15"/>
    <mergeCell ref="C16:D16"/>
    <mergeCell ref="F13:G13"/>
    <mergeCell ref="C13:D13"/>
    <mergeCell ref="C10:D10"/>
    <mergeCell ref="F10:G10"/>
    <mergeCell ref="C8:D8"/>
    <mergeCell ref="F8:G8"/>
    <mergeCell ref="C9:D9"/>
    <mergeCell ref="F9:G9"/>
    <mergeCell ref="C11:D11"/>
    <mergeCell ref="C5:D5"/>
    <mergeCell ref="F5:G5"/>
    <mergeCell ref="A1:K1"/>
    <mergeCell ref="A3:C3"/>
    <mergeCell ref="J3:K3"/>
    <mergeCell ref="C7:D7"/>
    <mergeCell ref="F7:G7"/>
    <mergeCell ref="C6:D6"/>
    <mergeCell ref="F6:G6"/>
  </mergeCells>
  <dataValidations count="4">
    <dataValidation allowBlank="1" showInputMessage="1" showErrorMessage="1" imeMode="fullKatakana" sqref="N12"/>
    <dataValidation allowBlank="1" showInputMessage="1" showErrorMessage="1" promptTitle="自動計算" prompt="左欄の生年月日を入力すると、計算されますので、ご確認下さい。" sqref="H6:H25"/>
    <dataValidation type="list" allowBlank="1" showInputMessage="1" showErrorMessage="1" sqref="J3:K3">
      <formula1>"岡山県,広島県,山口県,鳥取県,島根県"</formula1>
    </dataValidation>
    <dataValidation type="list" allowBlank="1" showInputMessage="1" showErrorMessage="1" sqref="I6:I25">
      <formula1>$O$11:$O$12</formula1>
    </dataValidation>
  </dataValidations>
  <printOptions/>
  <pageMargins left="0.5905511811023623" right="0.4330708661417323" top="0.1968503937007874" bottom="0.2362204724409449" header="0.35433070866141736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C1">
      <selection activeCell="O5" sqref="O5:T9"/>
    </sheetView>
  </sheetViews>
  <sheetFormatPr defaultColWidth="9.00390625" defaultRowHeight="16.5" customHeight="1"/>
  <cols>
    <col min="1" max="1" width="10.50390625" style="18" customWidth="1"/>
    <col min="2" max="2" width="4.375" style="18" customWidth="1"/>
    <col min="3" max="3" width="11.00390625" style="18" customWidth="1"/>
    <col min="4" max="4" width="4.50390625" style="18" customWidth="1"/>
    <col min="5" max="5" width="15.00390625" style="18" customWidth="1"/>
    <col min="6" max="6" width="4.75390625" style="18" customWidth="1"/>
    <col min="7" max="7" width="7.125" style="18" customWidth="1"/>
    <col min="8" max="8" width="5.375" style="18" customWidth="1"/>
    <col min="9" max="11" width="9.375" style="18" customWidth="1"/>
    <col min="12" max="16384" width="9.00390625" style="18" customWidth="1"/>
  </cols>
  <sheetData>
    <row r="1" spans="1:11" s="1" customFormat="1" ht="21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29"/>
      <c r="B2" s="20"/>
      <c r="C2" s="20"/>
      <c r="D2" s="20"/>
      <c r="E2" s="20"/>
      <c r="F2" s="20"/>
      <c r="G2" s="20"/>
      <c r="H2" s="20"/>
      <c r="I2" s="20"/>
      <c r="J2" s="20"/>
      <c r="K2" s="29"/>
    </row>
    <row r="3" spans="1:11" ht="39" customHeight="1">
      <c r="A3" s="192" t="s">
        <v>27</v>
      </c>
      <c r="B3" s="193"/>
      <c r="C3" s="194"/>
      <c r="D3" s="22"/>
      <c r="E3" s="48"/>
      <c r="F3" s="23"/>
      <c r="G3" s="22"/>
      <c r="H3" s="23"/>
      <c r="I3" s="24" t="s">
        <v>4</v>
      </c>
      <c r="J3" s="124"/>
      <c r="K3" s="126"/>
    </row>
    <row r="4" spans="1:1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20" s="27" customFormat="1" ht="25.5" customHeight="1">
      <c r="A5" s="95" t="s">
        <v>0</v>
      </c>
      <c r="B5" s="25" t="s">
        <v>26</v>
      </c>
      <c r="C5" s="195" t="s">
        <v>2</v>
      </c>
      <c r="D5" s="196"/>
      <c r="E5" s="17" t="s">
        <v>60</v>
      </c>
      <c r="F5" s="197" t="s">
        <v>88</v>
      </c>
      <c r="G5" s="196"/>
      <c r="H5" s="26" t="s">
        <v>3</v>
      </c>
      <c r="I5" s="25" t="s">
        <v>5</v>
      </c>
      <c r="J5" s="177" t="s">
        <v>19</v>
      </c>
      <c r="K5" s="178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159" t="str">
        <f>IF(ISBLANK(B6),"","MD")</f>
        <v>MD</v>
      </c>
      <c r="B6" s="158" t="s">
        <v>90</v>
      </c>
      <c r="C6" s="185"/>
      <c r="D6" s="186"/>
      <c r="E6" s="104"/>
      <c r="F6" s="187"/>
      <c r="G6" s="187"/>
      <c r="H6" s="81">
        <f aca="true" t="shared" si="0" ref="H6:H25">IF(F6&lt;&gt;"",DATEDIF(F6,DATEVALUE("2019/4/1"),"Y"),"")</f>
      </c>
      <c r="I6" s="90"/>
      <c r="J6" s="180"/>
      <c r="K6" s="181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159"/>
      <c r="B7" s="158"/>
      <c r="C7" s="170"/>
      <c r="D7" s="171"/>
      <c r="E7" s="105"/>
      <c r="F7" s="188"/>
      <c r="G7" s="188"/>
      <c r="H7" s="89">
        <f t="shared" si="0"/>
      </c>
      <c r="I7" s="91"/>
      <c r="J7" s="182"/>
      <c r="K7" s="183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ht="25.5" customHeight="1">
      <c r="A8" s="159" t="str">
        <f>IF(ISBLANK(B8),"","MD")</f>
        <v>MD</v>
      </c>
      <c r="B8" s="158">
        <v>1</v>
      </c>
      <c r="C8" s="160"/>
      <c r="D8" s="161"/>
      <c r="E8" s="99"/>
      <c r="F8" s="137"/>
      <c r="G8" s="137"/>
      <c r="H8" s="81">
        <f t="shared" si="0"/>
      </c>
      <c r="I8" s="90"/>
      <c r="J8" s="180"/>
      <c r="K8" s="181"/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159"/>
      <c r="B9" s="158"/>
      <c r="C9" s="170"/>
      <c r="D9" s="171"/>
      <c r="E9" s="106"/>
      <c r="F9" s="189"/>
      <c r="G9" s="189"/>
      <c r="H9" s="89">
        <f t="shared" si="0"/>
      </c>
      <c r="I9" s="91"/>
      <c r="J9" s="182"/>
      <c r="K9" s="18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20" ht="25.5" customHeight="1">
      <c r="A10" s="159" t="str">
        <f>IF(ISBLANK(B10),"","MD")</f>
        <v>MD</v>
      </c>
      <c r="B10" s="158">
        <v>2</v>
      </c>
      <c r="C10" s="190"/>
      <c r="D10" s="190"/>
      <c r="E10" s="107"/>
      <c r="F10" s="191"/>
      <c r="G10" s="191"/>
      <c r="H10" s="81">
        <f t="shared" si="0"/>
      </c>
      <c r="I10" s="90"/>
      <c r="J10" s="180"/>
      <c r="K10" s="181"/>
      <c r="O10" s="3"/>
      <c r="P10" s="3"/>
      <c r="Q10" s="3"/>
      <c r="R10" s="1"/>
      <c r="S10" s="1"/>
      <c r="T10" s="1"/>
    </row>
    <row r="11" spans="1:20" ht="25.5" customHeight="1">
      <c r="A11" s="159"/>
      <c r="B11" s="158"/>
      <c r="C11" s="198"/>
      <c r="D11" s="199"/>
      <c r="E11" s="107"/>
      <c r="F11" s="191"/>
      <c r="G11" s="191"/>
      <c r="H11" s="89">
        <f t="shared" si="0"/>
      </c>
      <c r="I11" s="91"/>
      <c r="J11" s="182"/>
      <c r="K11" s="183"/>
      <c r="O11" s="1" t="s">
        <v>80</v>
      </c>
      <c r="P11" s="35"/>
      <c r="Q11" s="34"/>
      <c r="R11" s="1"/>
      <c r="S11" s="1"/>
      <c r="T11" s="1"/>
    </row>
    <row r="12" spans="1:20" ht="25.5" customHeight="1">
      <c r="A12" s="159" t="str">
        <f>IF(ISBLANK(B12),"","MD")</f>
        <v>MD</v>
      </c>
      <c r="B12" s="158">
        <v>3</v>
      </c>
      <c r="C12" s="160"/>
      <c r="D12" s="161"/>
      <c r="E12" s="99"/>
      <c r="F12" s="164"/>
      <c r="G12" s="164"/>
      <c r="H12" s="81">
        <f t="shared" si="0"/>
      </c>
      <c r="I12" s="90"/>
      <c r="J12" s="180"/>
      <c r="K12" s="181"/>
      <c r="O12" s="18" t="s">
        <v>85</v>
      </c>
      <c r="P12" s="33"/>
      <c r="Q12" s="33"/>
      <c r="R12" s="3"/>
      <c r="S12" s="1"/>
      <c r="T12" s="1"/>
    </row>
    <row r="13" spans="1:20" ht="25.5" customHeight="1">
      <c r="A13" s="159"/>
      <c r="B13" s="158"/>
      <c r="C13" s="170"/>
      <c r="D13" s="171"/>
      <c r="E13" s="106"/>
      <c r="F13" s="167"/>
      <c r="G13" s="167"/>
      <c r="H13" s="89">
        <f t="shared" si="0"/>
      </c>
      <c r="I13" s="91"/>
      <c r="J13" s="182"/>
      <c r="K13" s="183"/>
      <c r="O13" s="18" t="s">
        <v>91</v>
      </c>
      <c r="P13" s="3"/>
      <c r="Q13" s="3"/>
      <c r="R13" s="1"/>
      <c r="S13" s="1"/>
      <c r="T13" s="1"/>
    </row>
    <row r="14" spans="1:20" ht="25.5" customHeight="1">
      <c r="A14" s="159" t="str">
        <f>IF(ISBLANK(B14),"","MD")</f>
        <v>MD</v>
      </c>
      <c r="B14" s="158">
        <v>4</v>
      </c>
      <c r="C14" s="160"/>
      <c r="D14" s="161"/>
      <c r="E14" s="99"/>
      <c r="F14" s="179"/>
      <c r="G14" s="179"/>
      <c r="H14" s="81">
        <f t="shared" si="0"/>
      </c>
      <c r="I14" s="90"/>
      <c r="J14" s="180"/>
      <c r="K14" s="181"/>
      <c r="P14" s="1"/>
      <c r="Q14" s="1"/>
      <c r="R14" s="1"/>
      <c r="S14" s="1"/>
      <c r="T14" s="1"/>
    </row>
    <row r="15" spans="1:20" ht="25.5" customHeight="1">
      <c r="A15" s="159"/>
      <c r="B15" s="158"/>
      <c r="C15" s="170"/>
      <c r="D15" s="171"/>
      <c r="E15" s="106"/>
      <c r="F15" s="167"/>
      <c r="G15" s="167"/>
      <c r="H15" s="89">
        <f t="shared" si="0"/>
      </c>
      <c r="I15" s="91"/>
      <c r="J15" s="182"/>
      <c r="K15" s="183"/>
      <c r="P15" s="1"/>
      <c r="Q15" s="1"/>
      <c r="R15" s="1"/>
      <c r="S15" s="1"/>
      <c r="T15" s="1"/>
    </row>
    <row r="16" spans="1:20" ht="25.5" customHeight="1">
      <c r="A16" s="159" t="str">
        <f>IF(ISBLANK(B16),"","MD")</f>
        <v>MD</v>
      </c>
      <c r="B16" s="158">
        <v>5</v>
      </c>
      <c r="C16" s="160"/>
      <c r="D16" s="161"/>
      <c r="E16" s="99"/>
      <c r="F16" s="184"/>
      <c r="G16" s="184"/>
      <c r="H16" s="81">
        <f t="shared" si="0"/>
      </c>
      <c r="I16" s="90"/>
      <c r="J16" s="180"/>
      <c r="K16" s="181"/>
      <c r="P16" s="1"/>
      <c r="Q16" s="1"/>
      <c r="R16" s="1"/>
      <c r="S16" s="1"/>
      <c r="T16" s="1"/>
    </row>
    <row r="17" spans="1:20" ht="25.5" customHeight="1">
      <c r="A17" s="159"/>
      <c r="B17" s="158"/>
      <c r="C17" s="170"/>
      <c r="D17" s="171"/>
      <c r="E17" s="106"/>
      <c r="F17" s="168"/>
      <c r="G17" s="169"/>
      <c r="H17" s="89">
        <f t="shared" si="0"/>
      </c>
      <c r="I17" s="91"/>
      <c r="J17" s="182"/>
      <c r="K17" s="183"/>
      <c r="P17" s="1"/>
      <c r="Q17" s="1"/>
      <c r="R17" s="1"/>
      <c r="S17" s="1"/>
      <c r="T17" s="1"/>
    </row>
    <row r="18" spans="1:20" ht="25.5" customHeight="1">
      <c r="A18" s="159">
        <f>IF(ISBLANK(B18),"","MD")</f>
      </c>
      <c r="B18" s="158"/>
      <c r="C18" s="160"/>
      <c r="D18" s="161"/>
      <c r="E18" s="99"/>
      <c r="F18" s="164"/>
      <c r="G18" s="164"/>
      <c r="H18" s="81">
        <f t="shared" si="0"/>
      </c>
      <c r="I18" s="90"/>
      <c r="J18" s="180"/>
      <c r="K18" s="181"/>
      <c r="P18" s="1"/>
      <c r="Q18" s="1"/>
      <c r="R18" s="1"/>
      <c r="S18" s="1"/>
      <c r="T18" s="1"/>
    </row>
    <row r="19" spans="1:11" ht="25.5" customHeight="1">
      <c r="A19" s="159"/>
      <c r="B19" s="158"/>
      <c r="C19" s="170"/>
      <c r="D19" s="171"/>
      <c r="E19" s="106"/>
      <c r="F19" s="167"/>
      <c r="G19" s="167"/>
      <c r="H19" s="89">
        <f t="shared" si="0"/>
      </c>
      <c r="I19" s="91"/>
      <c r="J19" s="182"/>
      <c r="K19" s="183"/>
    </row>
    <row r="20" spans="1:11" ht="25.5" customHeight="1">
      <c r="A20" s="159">
        <f>IF(ISBLANK(B20),"","MD")</f>
      </c>
      <c r="B20" s="158"/>
      <c r="C20" s="160"/>
      <c r="D20" s="161"/>
      <c r="E20" s="99"/>
      <c r="F20" s="174"/>
      <c r="G20" s="175"/>
      <c r="H20" s="81">
        <f t="shared" si="0"/>
      </c>
      <c r="I20" s="90"/>
      <c r="J20" s="180"/>
      <c r="K20" s="181"/>
    </row>
    <row r="21" spans="1:11" ht="25.5" customHeight="1">
      <c r="A21" s="159"/>
      <c r="B21" s="158"/>
      <c r="C21" s="170"/>
      <c r="D21" s="171"/>
      <c r="E21" s="106"/>
      <c r="F21" s="162"/>
      <c r="G21" s="163"/>
      <c r="H21" s="89">
        <f t="shared" si="0"/>
      </c>
      <c r="I21" s="91"/>
      <c r="J21" s="182"/>
      <c r="K21" s="183"/>
    </row>
    <row r="22" spans="1:11" ht="25.5" customHeight="1">
      <c r="A22" s="159">
        <f>IF(ISBLANK(B22),"","MD")</f>
      </c>
      <c r="B22" s="158"/>
      <c r="C22" s="176"/>
      <c r="D22" s="173"/>
      <c r="E22" s="93"/>
      <c r="F22" s="164"/>
      <c r="G22" s="164"/>
      <c r="H22" s="81">
        <f t="shared" si="0"/>
      </c>
      <c r="I22" s="90"/>
      <c r="J22" s="180"/>
      <c r="K22" s="181"/>
    </row>
    <row r="23" spans="1:11" ht="25.5" customHeight="1">
      <c r="A23" s="159"/>
      <c r="B23" s="158"/>
      <c r="C23" s="165"/>
      <c r="D23" s="166"/>
      <c r="E23" s="92"/>
      <c r="F23" s="167"/>
      <c r="G23" s="167"/>
      <c r="H23" s="89">
        <f t="shared" si="0"/>
      </c>
      <c r="I23" s="91"/>
      <c r="J23" s="182"/>
      <c r="K23" s="183"/>
    </row>
    <row r="24" spans="1:11" ht="25.5" customHeight="1">
      <c r="A24" s="159">
        <f>IF(ISBLANK(B24),"","MD")</f>
      </c>
      <c r="B24" s="158"/>
      <c r="C24" s="176"/>
      <c r="D24" s="173"/>
      <c r="E24" s="93"/>
      <c r="F24" s="164"/>
      <c r="G24" s="173"/>
      <c r="H24" s="81">
        <f t="shared" si="0"/>
      </c>
      <c r="I24" s="90"/>
      <c r="J24" s="180"/>
      <c r="K24" s="181"/>
    </row>
    <row r="25" spans="1:11" ht="25.5" customHeight="1">
      <c r="A25" s="159"/>
      <c r="B25" s="158"/>
      <c r="C25" s="165"/>
      <c r="D25" s="166"/>
      <c r="E25" s="92"/>
      <c r="F25" s="167"/>
      <c r="G25" s="166"/>
      <c r="H25" s="89">
        <f t="shared" si="0"/>
      </c>
      <c r="I25" s="91"/>
      <c r="J25" s="182"/>
      <c r="K25" s="183"/>
    </row>
    <row r="26" spans="1:11" ht="16.5" customHeight="1">
      <c r="A26" s="19"/>
      <c r="B26" s="20"/>
      <c r="C26" s="172"/>
      <c r="D26" s="172"/>
      <c r="E26" s="20"/>
      <c r="F26" s="172"/>
      <c r="G26" s="172"/>
      <c r="H26" s="20"/>
      <c r="I26" s="20"/>
      <c r="J26" s="20"/>
      <c r="K26" s="21"/>
    </row>
    <row r="27" spans="1:15" s="1" customFormat="1" ht="16.5" customHeight="1">
      <c r="A27" s="2" t="s">
        <v>6</v>
      </c>
      <c r="B27" s="3"/>
      <c r="C27" s="3"/>
      <c r="D27" s="3"/>
      <c r="E27" s="3" t="s">
        <v>18</v>
      </c>
      <c r="F27" s="3"/>
      <c r="G27" s="3"/>
      <c r="H27" s="3"/>
      <c r="I27" s="3"/>
      <c r="J27" s="3"/>
      <c r="K27" s="4"/>
      <c r="O27" s="18"/>
    </row>
    <row r="28" spans="1:15" s="1" customFormat="1" ht="16.5" customHeight="1">
      <c r="A28" s="153" t="s">
        <v>93</v>
      </c>
      <c r="B28" s="154"/>
      <c r="C28" s="154"/>
      <c r="D28" s="3"/>
      <c r="E28" s="3" t="s">
        <v>29</v>
      </c>
      <c r="F28" s="3"/>
      <c r="G28" s="3"/>
      <c r="H28" s="3"/>
      <c r="I28" s="3"/>
      <c r="J28" s="3"/>
      <c r="K28" s="4"/>
      <c r="O28" s="18"/>
    </row>
    <row r="29" spans="1:15" s="1" customFormat="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  <c r="O29" s="18"/>
    </row>
    <row r="30" spans="1:15" s="1" customFormat="1" ht="16.5" customHeight="1">
      <c r="A30" s="2"/>
      <c r="B30" s="151">
        <f>IF(ISBLANK(J3),"",J3)</f>
      </c>
      <c r="C30" s="151"/>
      <c r="D30" s="151"/>
      <c r="E30" s="151"/>
      <c r="F30" s="3" t="s">
        <v>7</v>
      </c>
      <c r="G30" s="9" t="s">
        <v>8</v>
      </c>
      <c r="H30" s="152">
        <f>IF(ISBLANK(J3),"",VLOOKUP(J3,O5:T9,2))</f>
      </c>
      <c r="I30" s="152"/>
      <c r="J30" s="152"/>
      <c r="K30" s="4" t="s">
        <v>9</v>
      </c>
      <c r="O30" s="18"/>
    </row>
    <row r="31" spans="1:15" s="1" customFormat="1" ht="16.5" customHeight="1">
      <c r="A31" s="2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4"/>
      <c r="O31" s="18"/>
    </row>
    <row r="32" spans="1:15" s="1" customFormat="1" ht="15" customHeight="1">
      <c r="A32" s="2"/>
      <c r="B32" s="10" t="s">
        <v>10</v>
      </c>
      <c r="C32" s="108">
        <f>IF(ISBLANK(J3),"",VLOOKUP(J3,O5:T9,3))</f>
      </c>
      <c r="D32" s="108" t="s">
        <v>50</v>
      </c>
      <c r="E32" s="1">
        <f>IF(ISBLANK(J3),"",VLOOKUP(J3,O5:T9,5))</f>
      </c>
      <c r="F32" s="108"/>
      <c r="G32" s="155"/>
      <c r="H32" s="155"/>
      <c r="I32" s="155"/>
      <c r="J32" s="3"/>
      <c r="K32" s="4"/>
      <c r="O32" s="18"/>
    </row>
    <row r="33" spans="1:15" s="1" customFormat="1" ht="16.5" customHeight="1">
      <c r="A33" s="2"/>
      <c r="B33" s="9" t="s">
        <v>11</v>
      </c>
      <c r="C33" s="148">
        <f>IF(ISBLANK(J3),"",VLOOKUP(J3,O5:T9,4))</f>
      </c>
      <c r="D33" s="148"/>
      <c r="E33" s="148"/>
      <c r="F33" s="148"/>
      <c r="G33" s="9" t="s">
        <v>2</v>
      </c>
      <c r="H33" s="149">
        <f>IF(ISBLANK(J3),"",VLOOKUP(J3,O5:T9,6))</f>
      </c>
      <c r="I33" s="149"/>
      <c r="J33" s="149"/>
      <c r="K33" s="4" t="s">
        <v>9</v>
      </c>
      <c r="O33" s="18"/>
    </row>
    <row r="34" spans="1:15" s="1" customFormat="1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  <c r="O34" s="18"/>
    </row>
    <row r="35" spans="1:15" s="1" customFormat="1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  <c r="O35" s="18"/>
    </row>
    <row r="36" spans="1:11" ht="14.2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9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3" ht="16.5" customHeight="1">
      <c r="A38" s="18" t="s">
        <v>12</v>
      </c>
      <c r="B38" s="31" t="s">
        <v>22</v>
      </c>
      <c r="C38" s="18" t="s">
        <v>56</v>
      </c>
    </row>
    <row r="39" spans="2:3" ht="16.5" customHeight="1">
      <c r="B39" s="31" t="s">
        <v>25</v>
      </c>
      <c r="C39" s="18" t="s">
        <v>21</v>
      </c>
    </row>
    <row r="40" spans="2:3" ht="16.5" customHeight="1">
      <c r="B40" s="31" t="s">
        <v>23</v>
      </c>
      <c r="C40" s="18" t="s">
        <v>16</v>
      </c>
    </row>
  </sheetData>
  <sheetProtection/>
  <mergeCells count="84">
    <mergeCell ref="C8:D8"/>
    <mergeCell ref="F8:G8"/>
    <mergeCell ref="J20:K21"/>
    <mergeCell ref="J22:K23"/>
    <mergeCell ref="C11:D11"/>
    <mergeCell ref="F11:G11"/>
    <mergeCell ref="J12:K13"/>
    <mergeCell ref="J14:K15"/>
    <mergeCell ref="J16:K17"/>
    <mergeCell ref="J18:K19"/>
    <mergeCell ref="J6:K7"/>
    <mergeCell ref="J8:K9"/>
    <mergeCell ref="J10:K11"/>
    <mergeCell ref="A1:K1"/>
    <mergeCell ref="A3:C3"/>
    <mergeCell ref="J3:K3"/>
    <mergeCell ref="C5:D5"/>
    <mergeCell ref="F5:G5"/>
    <mergeCell ref="A6:A7"/>
    <mergeCell ref="C9:D9"/>
    <mergeCell ref="C6:D6"/>
    <mergeCell ref="C12:D12"/>
    <mergeCell ref="F12:G12"/>
    <mergeCell ref="F6:G6"/>
    <mergeCell ref="C13:D13"/>
    <mergeCell ref="F13:G13"/>
    <mergeCell ref="F7:G7"/>
    <mergeCell ref="F9:G9"/>
    <mergeCell ref="C10:D10"/>
    <mergeCell ref="F10:G10"/>
    <mergeCell ref="F26:G26"/>
    <mergeCell ref="J24:K25"/>
    <mergeCell ref="C21:D21"/>
    <mergeCell ref="C19:D19"/>
    <mergeCell ref="F19:G19"/>
    <mergeCell ref="F15:G15"/>
    <mergeCell ref="F16:G16"/>
    <mergeCell ref="C24:D24"/>
    <mergeCell ref="C15:D15"/>
    <mergeCell ref="C25:D25"/>
    <mergeCell ref="C33:F33"/>
    <mergeCell ref="H33:J33"/>
    <mergeCell ref="J5:K5"/>
    <mergeCell ref="B6:B7"/>
    <mergeCell ref="G32:I32"/>
    <mergeCell ref="B30:E30"/>
    <mergeCell ref="A28:C28"/>
    <mergeCell ref="H30:J30"/>
    <mergeCell ref="F14:G14"/>
    <mergeCell ref="C7:D7"/>
    <mergeCell ref="A8:A9"/>
    <mergeCell ref="B8:B9"/>
    <mergeCell ref="A10:A11"/>
    <mergeCell ref="F18:G18"/>
    <mergeCell ref="C22:D22"/>
    <mergeCell ref="C20:D20"/>
    <mergeCell ref="A12:A13"/>
    <mergeCell ref="B12:B13"/>
    <mergeCell ref="A14:A15"/>
    <mergeCell ref="B10:B11"/>
    <mergeCell ref="F25:G25"/>
    <mergeCell ref="C26:D26"/>
    <mergeCell ref="A24:A25"/>
    <mergeCell ref="B24:B25"/>
    <mergeCell ref="A20:A21"/>
    <mergeCell ref="B20:B21"/>
    <mergeCell ref="A22:A23"/>
    <mergeCell ref="F24:G24"/>
    <mergeCell ref="F20:G20"/>
    <mergeCell ref="B22:B23"/>
    <mergeCell ref="F22:G22"/>
    <mergeCell ref="C23:D23"/>
    <mergeCell ref="F23:G23"/>
    <mergeCell ref="B16:B17"/>
    <mergeCell ref="C16:D16"/>
    <mergeCell ref="F17:G17"/>
    <mergeCell ref="C18:D18"/>
    <mergeCell ref="C17:D17"/>
    <mergeCell ref="B14:B15"/>
    <mergeCell ref="A16:A17"/>
    <mergeCell ref="A18:A19"/>
    <mergeCell ref="B18:B19"/>
    <mergeCell ref="C14:D14"/>
    <mergeCell ref="F21:G21"/>
  </mergeCells>
  <dataValidations count="4">
    <dataValidation allowBlank="1" showInputMessage="1" showErrorMessage="1" promptTitle="自動計算" prompt="左欄の生年月日を入力すると、計算されますので、ご確認下さい。" sqref="H6:H25"/>
    <dataValidation type="list" allowBlank="1" showInputMessage="1" showErrorMessage="1" sqref="J3:K3">
      <formula1>"岡山県,広島県,山口県,鳥取県,島根県"</formula1>
    </dataValidation>
    <dataValidation type="list" allowBlank="1" showInputMessage="1" showErrorMessage="1" sqref="I8:I25">
      <formula1>$O$11:$O$13</formula1>
    </dataValidation>
    <dataValidation type="list" allowBlank="1" showInputMessage="1" showErrorMessage="1" sqref="I6:I7">
      <formula1>$O$11:$O$13</formula1>
    </dataValidation>
  </dataValidations>
  <printOptions/>
  <pageMargins left="0.5905511811023623" right="0.4330708661417323" top="0.1968503937007874" bottom="0.2362204724409449" header="0.35433070866141736" footer="0.196850393700787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O5" sqref="O5:T9"/>
    </sheetView>
  </sheetViews>
  <sheetFormatPr defaultColWidth="9.00390625" defaultRowHeight="16.5" customHeight="1"/>
  <cols>
    <col min="1" max="1" width="10.50390625" style="1" customWidth="1"/>
    <col min="2" max="2" width="4.375" style="1" customWidth="1"/>
    <col min="3" max="3" width="11.00390625" style="1" customWidth="1"/>
    <col min="4" max="4" width="4.50390625" style="1" customWidth="1"/>
    <col min="5" max="5" width="15.00390625" style="1" customWidth="1"/>
    <col min="6" max="6" width="4.75390625" style="1" customWidth="1"/>
    <col min="7" max="7" width="7.125" style="1" customWidth="1"/>
    <col min="8" max="8" width="5.375" style="1" customWidth="1"/>
    <col min="9" max="11" width="9.375" style="1" customWidth="1"/>
    <col min="12" max="16384" width="9.00390625" style="1" customWidth="1"/>
  </cols>
  <sheetData>
    <row r="1" spans="1:11" ht="21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</row>
    <row r="3" spans="1:11" ht="39" customHeight="1">
      <c r="A3" s="124" t="s">
        <v>31</v>
      </c>
      <c r="B3" s="125"/>
      <c r="C3" s="126"/>
      <c r="D3" s="5"/>
      <c r="E3" s="49"/>
      <c r="F3" s="6"/>
      <c r="G3" s="5"/>
      <c r="H3" s="6"/>
      <c r="I3" s="15" t="s">
        <v>4</v>
      </c>
      <c r="J3" s="124"/>
      <c r="K3" s="126"/>
    </row>
    <row r="4" spans="1:1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20" s="8" customFormat="1" ht="25.5" customHeight="1">
      <c r="A5" s="16" t="s">
        <v>0</v>
      </c>
      <c r="B5" s="7" t="s">
        <v>24</v>
      </c>
      <c r="C5" s="121" t="s">
        <v>2</v>
      </c>
      <c r="D5" s="121"/>
      <c r="E5" s="17" t="s">
        <v>60</v>
      </c>
      <c r="F5" s="197" t="s">
        <v>88</v>
      </c>
      <c r="G5" s="196"/>
      <c r="H5" s="17" t="s">
        <v>3</v>
      </c>
      <c r="I5" s="7" t="s">
        <v>5</v>
      </c>
      <c r="J5" s="144" t="s">
        <v>19</v>
      </c>
      <c r="K5" s="145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96" t="str">
        <f>IF(ISBLANK(B6),"","WS")</f>
        <v>WS</v>
      </c>
      <c r="B6" s="83" t="s">
        <v>90</v>
      </c>
      <c r="C6" s="207"/>
      <c r="D6" s="207"/>
      <c r="E6" s="98"/>
      <c r="F6" s="184"/>
      <c r="G6" s="184"/>
      <c r="H6" s="81">
        <f>IF(F6&lt;&gt;"",DATEDIF(F6,DATEVALUE("2019/4/1"),"Y"),"")</f>
      </c>
      <c r="I6" s="80"/>
      <c r="J6" s="146"/>
      <c r="K6" s="147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82" t="str">
        <f>IF(ISBLANK(B7),"","WS")</f>
        <v>WS</v>
      </c>
      <c r="B7" s="83">
        <v>1</v>
      </c>
      <c r="C7" s="207"/>
      <c r="D7" s="207"/>
      <c r="E7" s="98"/>
      <c r="F7" s="184"/>
      <c r="G7" s="184"/>
      <c r="H7" s="84">
        <f>IF(F7&lt;&gt;"",DATEDIF(F7,DATEVALUE("2019/4/1"),"Y"),"")</f>
      </c>
      <c r="I7" s="83"/>
      <c r="J7" s="127"/>
      <c r="K7" s="143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ht="25.5" customHeight="1">
      <c r="A8" s="82" t="str">
        <f aca="true" t="shared" si="0" ref="A8:A25">IF(ISBLANK(B8),"","WS")</f>
        <v>WS</v>
      </c>
      <c r="B8" s="83">
        <v>2</v>
      </c>
      <c r="C8" s="211"/>
      <c r="D8" s="211"/>
      <c r="E8" s="100"/>
      <c r="F8" s="212"/>
      <c r="G8" s="212"/>
      <c r="H8" s="84">
        <f aca="true" t="shared" si="1" ref="H8:H24">IF(F8&lt;&gt;"",DATEDIF(F8,DATEVALUE("2019/4/1"),"Y"),"")</f>
      </c>
      <c r="I8" s="83"/>
      <c r="J8" s="127"/>
      <c r="K8" s="143"/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82" t="str">
        <f t="shared" si="0"/>
        <v>WS</v>
      </c>
      <c r="B9" s="83">
        <v>3</v>
      </c>
      <c r="C9" s="207"/>
      <c r="D9" s="207"/>
      <c r="E9" s="98"/>
      <c r="F9" s="184"/>
      <c r="G9" s="184"/>
      <c r="H9" s="84">
        <f t="shared" si="1"/>
      </c>
      <c r="I9" s="83"/>
      <c r="J9" s="127"/>
      <c r="K9" s="14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17" ht="25.5" customHeight="1">
      <c r="A10" s="82" t="str">
        <f t="shared" si="0"/>
        <v>WS</v>
      </c>
      <c r="B10" s="83">
        <v>4</v>
      </c>
      <c r="C10" s="203"/>
      <c r="D10" s="204"/>
      <c r="E10" s="101"/>
      <c r="F10" s="205"/>
      <c r="G10" s="206"/>
      <c r="H10" s="84">
        <f t="shared" si="1"/>
      </c>
      <c r="I10" s="83"/>
      <c r="J10" s="127"/>
      <c r="K10" s="143"/>
      <c r="O10" s="3"/>
      <c r="P10" s="3"/>
      <c r="Q10" s="3"/>
    </row>
    <row r="11" spans="1:17" ht="25.5" customHeight="1">
      <c r="A11" s="82" t="str">
        <f t="shared" si="0"/>
        <v>WS</v>
      </c>
      <c r="B11" s="83">
        <v>5</v>
      </c>
      <c r="C11" s="203"/>
      <c r="D11" s="204"/>
      <c r="E11" s="101"/>
      <c r="F11" s="205"/>
      <c r="G11" s="206"/>
      <c r="H11" s="84">
        <f t="shared" si="1"/>
      </c>
      <c r="I11" s="83"/>
      <c r="J11" s="127"/>
      <c r="K11" s="143"/>
      <c r="O11" s="3" t="s">
        <v>78</v>
      </c>
      <c r="P11" s="35"/>
      <c r="Q11" s="34"/>
    </row>
    <row r="12" spans="1:18" ht="25.5" customHeight="1">
      <c r="A12" s="82">
        <f t="shared" si="0"/>
      </c>
      <c r="B12" s="83"/>
      <c r="C12" s="207"/>
      <c r="D12" s="207"/>
      <c r="E12" s="98"/>
      <c r="F12" s="184"/>
      <c r="G12" s="184"/>
      <c r="H12" s="84">
        <f t="shared" si="1"/>
      </c>
      <c r="I12" s="83"/>
      <c r="J12" s="127"/>
      <c r="K12" s="143"/>
      <c r="O12" s="1" t="s">
        <v>79</v>
      </c>
      <c r="P12" s="33"/>
      <c r="Q12" s="33"/>
      <c r="R12" s="3"/>
    </row>
    <row r="13" spans="1:17" ht="25.5" customHeight="1">
      <c r="A13" s="82">
        <f t="shared" si="0"/>
      </c>
      <c r="B13" s="83"/>
      <c r="C13" s="208"/>
      <c r="D13" s="208"/>
      <c r="E13" s="83"/>
      <c r="F13" s="209"/>
      <c r="G13" s="210"/>
      <c r="H13" s="84">
        <f t="shared" si="1"/>
      </c>
      <c r="I13" s="83"/>
      <c r="J13" s="127"/>
      <c r="K13" s="143"/>
      <c r="P13" s="3"/>
      <c r="Q13" s="3"/>
    </row>
    <row r="14" spans="1:11" ht="25.5" customHeight="1">
      <c r="A14" s="82">
        <f t="shared" si="0"/>
      </c>
      <c r="B14" s="83"/>
      <c r="C14" s="138"/>
      <c r="D14" s="138"/>
      <c r="E14" s="83"/>
      <c r="F14" s="209"/>
      <c r="G14" s="210"/>
      <c r="H14" s="84">
        <f t="shared" si="1"/>
      </c>
      <c r="I14" s="83"/>
      <c r="J14" s="127"/>
      <c r="K14" s="143"/>
    </row>
    <row r="15" spans="1:11" ht="25.5" customHeight="1">
      <c r="A15" s="82">
        <f t="shared" si="0"/>
      </c>
      <c r="B15" s="83"/>
      <c r="C15" s="138"/>
      <c r="D15" s="138"/>
      <c r="E15" s="83"/>
      <c r="F15" s="200"/>
      <c r="G15" s="201"/>
      <c r="H15" s="84">
        <f t="shared" si="1"/>
      </c>
      <c r="I15" s="83"/>
      <c r="J15" s="127"/>
      <c r="K15" s="143"/>
    </row>
    <row r="16" spans="1:11" ht="25.5" customHeight="1">
      <c r="A16" s="82">
        <f t="shared" si="0"/>
      </c>
      <c r="B16" s="83"/>
      <c r="C16" s="138"/>
      <c r="D16" s="138"/>
      <c r="E16" s="83"/>
      <c r="F16" s="138"/>
      <c r="G16" s="138"/>
      <c r="H16" s="84">
        <f t="shared" si="1"/>
      </c>
      <c r="I16" s="83"/>
      <c r="J16" s="127"/>
      <c r="K16" s="143"/>
    </row>
    <row r="17" spans="1:11" ht="25.5" customHeight="1">
      <c r="A17" s="82">
        <f t="shared" si="0"/>
      </c>
      <c r="B17" s="85"/>
      <c r="C17" s="202"/>
      <c r="D17" s="202"/>
      <c r="E17" s="85"/>
      <c r="F17" s="202"/>
      <c r="G17" s="202"/>
      <c r="H17" s="84">
        <f t="shared" si="1"/>
      </c>
      <c r="I17" s="83"/>
      <c r="J17" s="127"/>
      <c r="K17" s="143"/>
    </row>
    <row r="18" spans="1:11" ht="25.5" customHeight="1">
      <c r="A18" s="82">
        <f t="shared" si="0"/>
      </c>
      <c r="B18" s="85"/>
      <c r="C18" s="202"/>
      <c r="D18" s="202"/>
      <c r="E18" s="85"/>
      <c r="F18" s="202"/>
      <c r="G18" s="202"/>
      <c r="H18" s="84">
        <f t="shared" si="1"/>
      </c>
      <c r="I18" s="83"/>
      <c r="J18" s="127"/>
      <c r="K18" s="143"/>
    </row>
    <row r="19" spans="1:11" ht="25.5" customHeight="1">
      <c r="A19" s="82">
        <f t="shared" si="0"/>
      </c>
      <c r="B19" s="83"/>
      <c r="C19" s="138"/>
      <c r="D19" s="138"/>
      <c r="E19" s="86"/>
      <c r="F19" s="138"/>
      <c r="G19" s="138"/>
      <c r="H19" s="84">
        <f t="shared" si="1"/>
      </c>
      <c r="I19" s="83"/>
      <c r="J19" s="127"/>
      <c r="K19" s="143"/>
    </row>
    <row r="20" spans="1:11" ht="25.5" customHeight="1">
      <c r="A20" s="82">
        <f t="shared" si="0"/>
      </c>
      <c r="B20" s="83"/>
      <c r="C20" s="138"/>
      <c r="D20" s="138"/>
      <c r="E20" s="86"/>
      <c r="F20" s="138"/>
      <c r="G20" s="138"/>
      <c r="H20" s="84">
        <f t="shared" si="1"/>
      </c>
      <c r="I20" s="83"/>
      <c r="J20" s="127"/>
      <c r="K20" s="143"/>
    </row>
    <row r="21" spans="1:11" ht="25.5" customHeight="1">
      <c r="A21" s="82">
        <f t="shared" si="0"/>
      </c>
      <c r="B21" s="83"/>
      <c r="C21" s="138"/>
      <c r="D21" s="138"/>
      <c r="E21" s="86"/>
      <c r="F21" s="138"/>
      <c r="G21" s="138"/>
      <c r="H21" s="84">
        <f t="shared" si="1"/>
      </c>
      <c r="I21" s="83"/>
      <c r="J21" s="127"/>
      <c r="K21" s="143"/>
    </row>
    <row r="22" spans="1:11" ht="25.5" customHeight="1">
      <c r="A22" s="82">
        <f t="shared" si="0"/>
      </c>
      <c r="B22" s="83"/>
      <c r="C22" s="138"/>
      <c r="D22" s="138"/>
      <c r="E22" s="86"/>
      <c r="F22" s="138"/>
      <c r="G22" s="138"/>
      <c r="H22" s="84">
        <f t="shared" si="1"/>
      </c>
      <c r="I22" s="83"/>
      <c r="J22" s="127"/>
      <c r="K22" s="143"/>
    </row>
    <row r="23" spans="1:11" ht="25.5" customHeight="1">
      <c r="A23" s="82">
        <f t="shared" si="0"/>
      </c>
      <c r="B23" s="83"/>
      <c r="C23" s="138"/>
      <c r="D23" s="138"/>
      <c r="E23" s="86"/>
      <c r="F23" s="138"/>
      <c r="G23" s="138"/>
      <c r="H23" s="84">
        <f t="shared" si="1"/>
      </c>
      <c r="I23" s="83"/>
      <c r="J23" s="127"/>
      <c r="K23" s="143"/>
    </row>
    <row r="24" spans="1:11" ht="25.5" customHeight="1">
      <c r="A24" s="82">
        <f t="shared" si="0"/>
      </c>
      <c r="B24" s="83"/>
      <c r="C24" s="138"/>
      <c r="D24" s="138"/>
      <c r="E24" s="86"/>
      <c r="F24" s="138"/>
      <c r="G24" s="138"/>
      <c r="H24" s="84">
        <f t="shared" si="1"/>
      </c>
      <c r="I24" s="83"/>
      <c r="J24" s="127"/>
      <c r="K24" s="143"/>
    </row>
    <row r="25" spans="1:11" ht="25.5" customHeight="1">
      <c r="A25" s="82">
        <f t="shared" si="0"/>
      </c>
      <c r="B25" s="87"/>
      <c r="C25" s="139"/>
      <c r="D25" s="139"/>
      <c r="E25" s="88"/>
      <c r="F25" s="139"/>
      <c r="G25" s="139"/>
      <c r="H25" s="89">
        <f>IF(F25&lt;&gt;"",DATEDIF(F25,DATEVALUE("2019/4/1"),"Y"),"")</f>
      </c>
      <c r="I25" s="109"/>
      <c r="J25" s="156"/>
      <c r="K25" s="157"/>
    </row>
    <row r="26" spans="1:11" ht="16.5" customHeight="1">
      <c r="A26" s="2"/>
      <c r="B26" s="3"/>
      <c r="C26" s="150"/>
      <c r="D26" s="150"/>
      <c r="E26" s="3"/>
      <c r="F26" s="150"/>
      <c r="G26" s="150"/>
      <c r="H26" s="3"/>
      <c r="I26" s="3"/>
      <c r="J26" s="3"/>
      <c r="K26" s="4"/>
    </row>
    <row r="27" spans="1:11" ht="16.5" customHeight="1">
      <c r="A27" s="2" t="s">
        <v>6</v>
      </c>
      <c r="B27" s="3"/>
      <c r="C27" s="3"/>
      <c r="D27" s="3"/>
      <c r="E27" s="3" t="s">
        <v>18</v>
      </c>
      <c r="F27" s="3"/>
      <c r="G27" s="3"/>
      <c r="H27" s="3"/>
      <c r="I27" s="3"/>
      <c r="J27" s="3"/>
      <c r="K27" s="4"/>
    </row>
    <row r="28" spans="1:11" ht="16.5" customHeight="1">
      <c r="A28" s="153" t="s">
        <v>93</v>
      </c>
      <c r="B28" s="154"/>
      <c r="C28" s="154"/>
      <c r="D28" s="3"/>
      <c r="E28" s="3" t="s">
        <v>29</v>
      </c>
      <c r="F28" s="3"/>
      <c r="G28" s="3"/>
      <c r="H28" s="3"/>
      <c r="I28" s="3"/>
      <c r="J28" s="3"/>
      <c r="K28" s="4"/>
    </row>
    <row r="29" spans="1:1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6.5" customHeight="1">
      <c r="A30" s="2"/>
      <c r="B30" s="151">
        <f>IF(ISBLANK(J3),"",J3)</f>
      </c>
      <c r="C30" s="151"/>
      <c r="D30" s="151"/>
      <c r="E30" s="151"/>
      <c r="F30" s="3" t="s">
        <v>7</v>
      </c>
      <c r="G30" s="9" t="s">
        <v>8</v>
      </c>
      <c r="H30" s="152">
        <f>IF(ISBLANK(J3),"",VLOOKUP(J3,O5:T9,2))</f>
      </c>
      <c r="I30" s="152"/>
      <c r="J30" s="152"/>
      <c r="K30" s="4" t="s">
        <v>9</v>
      </c>
    </row>
    <row r="31" spans="1:11" ht="16.5" customHeight="1">
      <c r="A31" s="2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4"/>
    </row>
    <row r="32" spans="1:11" ht="15" customHeight="1">
      <c r="A32" s="2"/>
      <c r="B32" s="10" t="s">
        <v>10</v>
      </c>
      <c r="C32" s="108">
        <f>IF(ISBLANK(J3),"",VLOOKUP(J3,O5:T9,3))</f>
      </c>
      <c r="D32" s="108" t="s">
        <v>50</v>
      </c>
      <c r="E32" s="1">
        <f>IF(ISBLANK(J3),"",VLOOKUP(J3,O5:T9,5))</f>
      </c>
      <c r="F32" s="108"/>
      <c r="G32" s="155"/>
      <c r="H32" s="155"/>
      <c r="I32" s="155"/>
      <c r="J32" s="3"/>
      <c r="K32" s="4"/>
    </row>
    <row r="33" spans="1:11" ht="16.5" customHeight="1">
      <c r="A33" s="2"/>
      <c r="B33" s="9" t="s">
        <v>11</v>
      </c>
      <c r="C33" s="148">
        <f>IF(ISBLANK(J3),"",VLOOKUP(J3,O5:T9,4))</f>
      </c>
      <c r="D33" s="148"/>
      <c r="E33" s="148"/>
      <c r="F33" s="148"/>
      <c r="G33" s="9" t="s">
        <v>2</v>
      </c>
      <c r="H33" s="149">
        <f>IF(ISBLANK(J3),"",VLOOKUP(J3,O5:T9,6))</f>
      </c>
      <c r="I33" s="149"/>
      <c r="J33" s="149"/>
      <c r="K33" s="4" t="s">
        <v>9</v>
      </c>
    </row>
    <row r="34" spans="1:11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4.2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3" ht="16.5" customHeight="1">
      <c r="A38" s="1" t="s">
        <v>12</v>
      </c>
      <c r="B38" s="14" t="s">
        <v>22</v>
      </c>
      <c r="C38" s="1" t="s">
        <v>57</v>
      </c>
    </row>
    <row r="39" spans="2:3" ht="16.5" customHeight="1">
      <c r="B39" s="14" t="s">
        <v>25</v>
      </c>
      <c r="C39" s="1" t="s">
        <v>21</v>
      </c>
    </row>
    <row r="40" spans="2:3" ht="16.5" customHeight="1">
      <c r="B40" s="14" t="s">
        <v>23</v>
      </c>
      <c r="C40" s="1" t="s">
        <v>16</v>
      </c>
    </row>
  </sheetData>
  <sheetProtection/>
  <mergeCells count="74">
    <mergeCell ref="C5:D5"/>
    <mergeCell ref="F5:G5"/>
    <mergeCell ref="C6:D6"/>
    <mergeCell ref="A1:K1"/>
    <mergeCell ref="A3:C3"/>
    <mergeCell ref="J3:K3"/>
    <mergeCell ref="F6:G6"/>
    <mergeCell ref="J5:K5"/>
    <mergeCell ref="J6:K6"/>
    <mergeCell ref="C7:D7"/>
    <mergeCell ref="F7:G7"/>
    <mergeCell ref="C10:D10"/>
    <mergeCell ref="F10:G10"/>
    <mergeCell ref="C8:D8"/>
    <mergeCell ref="F8:G8"/>
    <mergeCell ref="C9:D9"/>
    <mergeCell ref="F9:G9"/>
    <mergeCell ref="C18:D18"/>
    <mergeCell ref="F18:G18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G32:I32"/>
    <mergeCell ref="C19:D19"/>
    <mergeCell ref="F19:G19"/>
    <mergeCell ref="C20:D20"/>
    <mergeCell ref="F20:G20"/>
    <mergeCell ref="C21:D21"/>
    <mergeCell ref="F21:G21"/>
    <mergeCell ref="C22:D22"/>
    <mergeCell ref="F22:G22"/>
    <mergeCell ref="C25:D25"/>
    <mergeCell ref="F25:G25"/>
    <mergeCell ref="C26:D26"/>
    <mergeCell ref="F26:G26"/>
    <mergeCell ref="B30:E30"/>
    <mergeCell ref="H30:J30"/>
    <mergeCell ref="A28:C28"/>
    <mergeCell ref="J13:K13"/>
    <mergeCell ref="J14:K14"/>
    <mergeCell ref="J11:K11"/>
    <mergeCell ref="J12:K12"/>
    <mergeCell ref="J7:K7"/>
    <mergeCell ref="J8:K8"/>
    <mergeCell ref="J9:K9"/>
    <mergeCell ref="J10:K10"/>
    <mergeCell ref="J15:K15"/>
    <mergeCell ref="J16:K16"/>
    <mergeCell ref="C33:F33"/>
    <mergeCell ref="H33:J33"/>
    <mergeCell ref="C23:D23"/>
    <mergeCell ref="F23:G23"/>
    <mergeCell ref="C24:D24"/>
    <mergeCell ref="F24:G24"/>
    <mergeCell ref="J25:K25"/>
    <mergeCell ref="J21:K21"/>
    <mergeCell ref="J22:K22"/>
    <mergeCell ref="J23:K23"/>
    <mergeCell ref="J24:K24"/>
    <mergeCell ref="J17:K17"/>
    <mergeCell ref="J18:K18"/>
    <mergeCell ref="J19:K19"/>
    <mergeCell ref="J20:K20"/>
  </mergeCells>
  <dataValidations count="3">
    <dataValidation allowBlank="1" showInputMessage="1" showErrorMessage="1" promptTitle="自動計算" prompt="左欄の生年月日を入力すると、計算されますので、ご確認下さい。" sqref="H6:H25"/>
    <dataValidation type="list" allowBlank="1" showInputMessage="1" showErrorMessage="1" sqref="J3:K3">
      <formula1>"岡山県,広島県,山口県,鳥取県,島根県"</formula1>
    </dataValidation>
    <dataValidation type="list" allowBlank="1" showInputMessage="1" showErrorMessage="1" sqref="I6:I25">
      <formula1>$O$11:$O$12</formula1>
    </dataValidation>
  </dataValidations>
  <printOptions/>
  <pageMargins left="0.5905511811023623" right="0.4330708661417323" top="0.1968503937007874" bottom="0.2362204724409449" header="0.35433070866141736" footer="0.196850393700787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O5" sqref="O5:T9"/>
    </sheetView>
  </sheetViews>
  <sheetFormatPr defaultColWidth="9.00390625" defaultRowHeight="16.5" customHeight="1"/>
  <cols>
    <col min="1" max="1" width="10.50390625" style="18" customWidth="1"/>
    <col min="2" max="2" width="4.375" style="18" customWidth="1"/>
    <col min="3" max="3" width="11.00390625" style="18" customWidth="1"/>
    <col min="4" max="4" width="4.50390625" style="18" customWidth="1"/>
    <col min="5" max="5" width="15.00390625" style="18" customWidth="1"/>
    <col min="6" max="6" width="4.75390625" style="18" customWidth="1"/>
    <col min="7" max="7" width="7.125" style="18" customWidth="1"/>
    <col min="8" max="8" width="5.375" style="18" customWidth="1"/>
    <col min="9" max="11" width="9.375" style="18" customWidth="1"/>
    <col min="12" max="16384" width="9.00390625" style="18" customWidth="1"/>
  </cols>
  <sheetData>
    <row r="1" spans="1:11" s="1" customFormat="1" ht="21" customHeight="1">
      <c r="A1" s="123" t="s">
        <v>92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9" customHeight="1">
      <c r="A3" s="213" t="s">
        <v>28</v>
      </c>
      <c r="B3" s="193"/>
      <c r="C3" s="194"/>
      <c r="D3" s="22"/>
      <c r="E3" s="48"/>
      <c r="F3" s="23"/>
      <c r="G3" s="22"/>
      <c r="H3" s="23"/>
      <c r="I3" s="24" t="s">
        <v>4</v>
      </c>
      <c r="J3" s="124"/>
      <c r="K3" s="126"/>
    </row>
    <row r="4" spans="1:1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20" s="27" customFormat="1" ht="25.5" customHeight="1">
      <c r="A5" s="95" t="s">
        <v>0</v>
      </c>
      <c r="B5" s="25" t="s">
        <v>1</v>
      </c>
      <c r="C5" s="195" t="s">
        <v>2</v>
      </c>
      <c r="D5" s="196"/>
      <c r="E5" s="17" t="s">
        <v>60</v>
      </c>
      <c r="F5" s="197" t="s">
        <v>88</v>
      </c>
      <c r="G5" s="196"/>
      <c r="H5" s="26" t="s">
        <v>3</v>
      </c>
      <c r="I5" s="25" t="s">
        <v>5</v>
      </c>
      <c r="J5" s="177" t="s">
        <v>19</v>
      </c>
      <c r="K5" s="178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159" t="str">
        <f>IF(ISBLANK(B6),"","WD")</f>
        <v>WD</v>
      </c>
      <c r="B6" s="158" t="s">
        <v>90</v>
      </c>
      <c r="C6" s="185"/>
      <c r="D6" s="186"/>
      <c r="E6" s="104"/>
      <c r="F6" s="187"/>
      <c r="G6" s="187"/>
      <c r="H6" s="81">
        <f aca="true" t="shared" si="0" ref="H6:H25">IF(F6&lt;&gt;"",DATEDIF(F6,DATEVALUE("2019/4/1"),"Y"),"")</f>
      </c>
      <c r="I6" s="90"/>
      <c r="J6" s="180"/>
      <c r="K6" s="181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159"/>
      <c r="B7" s="158"/>
      <c r="C7" s="170"/>
      <c r="D7" s="171"/>
      <c r="E7" s="105"/>
      <c r="F7" s="188"/>
      <c r="G7" s="188"/>
      <c r="H7" s="89">
        <f t="shared" si="0"/>
      </c>
      <c r="I7" s="91"/>
      <c r="J7" s="182"/>
      <c r="K7" s="183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ht="25.5" customHeight="1">
      <c r="A8" s="159" t="str">
        <f>IF(ISBLANK(B8),"","WD")</f>
        <v>WD</v>
      </c>
      <c r="B8" s="158">
        <v>1</v>
      </c>
      <c r="C8" s="160"/>
      <c r="D8" s="161"/>
      <c r="E8" s="99"/>
      <c r="F8" s="137"/>
      <c r="G8" s="137"/>
      <c r="H8" s="81">
        <f t="shared" si="0"/>
      </c>
      <c r="I8" s="90"/>
      <c r="J8" s="180"/>
      <c r="K8" s="181"/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159"/>
      <c r="B9" s="158"/>
      <c r="C9" s="170"/>
      <c r="D9" s="171"/>
      <c r="E9" s="106"/>
      <c r="F9" s="189"/>
      <c r="G9" s="189"/>
      <c r="H9" s="89">
        <f t="shared" si="0"/>
      </c>
      <c r="I9" s="91"/>
      <c r="J9" s="182"/>
      <c r="K9" s="18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20" ht="25.5" customHeight="1">
      <c r="A10" s="159" t="str">
        <f>IF(ISBLANK(B10),"","WD")</f>
        <v>WD</v>
      </c>
      <c r="B10" s="158">
        <v>2</v>
      </c>
      <c r="C10" s="190"/>
      <c r="D10" s="190"/>
      <c r="E10" s="107"/>
      <c r="F10" s="191"/>
      <c r="G10" s="191"/>
      <c r="H10" s="81">
        <f t="shared" si="0"/>
      </c>
      <c r="I10" s="90"/>
      <c r="J10" s="180"/>
      <c r="K10" s="181"/>
      <c r="O10" s="3"/>
      <c r="P10" s="3"/>
      <c r="Q10" s="3"/>
      <c r="R10" s="1"/>
      <c r="S10" s="1"/>
      <c r="T10" s="1"/>
    </row>
    <row r="11" spans="1:20" ht="25.5" customHeight="1">
      <c r="A11" s="159"/>
      <c r="B11" s="158"/>
      <c r="C11" s="198"/>
      <c r="D11" s="199"/>
      <c r="E11" s="107"/>
      <c r="F11" s="191"/>
      <c r="G11" s="191"/>
      <c r="H11" s="89">
        <f t="shared" si="0"/>
      </c>
      <c r="I11" s="91"/>
      <c r="J11" s="182"/>
      <c r="K11" s="183"/>
      <c r="O11" s="3" t="s">
        <v>82</v>
      </c>
      <c r="P11" s="35"/>
      <c r="Q11" s="34"/>
      <c r="R11" s="1"/>
      <c r="S11" s="1"/>
      <c r="T11" s="1"/>
    </row>
    <row r="12" spans="1:20" ht="25.5" customHeight="1">
      <c r="A12" s="159" t="str">
        <f>IF(ISBLANK(B12),"","WD")</f>
        <v>WD</v>
      </c>
      <c r="B12" s="158">
        <v>3</v>
      </c>
      <c r="C12" s="160"/>
      <c r="D12" s="161"/>
      <c r="E12" s="99"/>
      <c r="F12" s="164"/>
      <c r="G12" s="164"/>
      <c r="H12" s="81">
        <f t="shared" si="0"/>
      </c>
      <c r="I12" s="90"/>
      <c r="J12" s="180"/>
      <c r="K12" s="181"/>
      <c r="O12" s="18" t="s">
        <v>84</v>
      </c>
      <c r="P12" s="33"/>
      <c r="Q12" s="33"/>
      <c r="R12" s="3"/>
      <c r="S12" s="1"/>
      <c r="T12" s="1"/>
    </row>
    <row r="13" spans="1:20" ht="25.5" customHeight="1">
      <c r="A13" s="159"/>
      <c r="B13" s="158"/>
      <c r="C13" s="170"/>
      <c r="D13" s="171"/>
      <c r="E13" s="106"/>
      <c r="F13" s="167"/>
      <c r="G13" s="167"/>
      <c r="H13" s="89">
        <f t="shared" si="0"/>
      </c>
      <c r="I13" s="91"/>
      <c r="J13" s="182"/>
      <c r="K13" s="183"/>
      <c r="O13" s="18" t="s">
        <v>91</v>
      </c>
      <c r="P13" s="3"/>
      <c r="Q13" s="3"/>
      <c r="R13" s="1"/>
      <c r="S13" s="1"/>
      <c r="T13" s="1"/>
    </row>
    <row r="14" spans="1:20" ht="25.5" customHeight="1">
      <c r="A14" s="159" t="str">
        <f>IF(ISBLANK(B14),"","WD")</f>
        <v>WD</v>
      </c>
      <c r="B14" s="158">
        <v>4</v>
      </c>
      <c r="C14" s="160"/>
      <c r="D14" s="161"/>
      <c r="E14" s="99"/>
      <c r="F14" s="179"/>
      <c r="G14" s="179"/>
      <c r="H14" s="81">
        <f t="shared" si="0"/>
      </c>
      <c r="I14" s="90"/>
      <c r="J14" s="180"/>
      <c r="K14" s="181"/>
      <c r="P14" s="1"/>
      <c r="Q14" s="1"/>
      <c r="R14" s="1"/>
      <c r="S14" s="1"/>
      <c r="T14" s="1"/>
    </row>
    <row r="15" spans="1:20" ht="25.5" customHeight="1">
      <c r="A15" s="159"/>
      <c r="B15" s="158"/>
      <c r="C15" s="170"/>
      <c r="D15" s="171"/>
      <c r="E15" s="106"/>
      <c r="F15" s="167"/>
      <c r="G15" s="167"/>
      <c r="H15" s="89">
        <f t="shared" si="0"/>
      </c>
      <c r="I15" s="91"/>
      <c r="J15" s="182"/>
      <c r="K15" s="183"/>
      <c r="P15" s="1"/>
      <c r="Q15" s="1"/>
      <c r="R15" s="1"/>
      <c r="S15" s="1"/>
      <c r="T15" s="1"/>
    </row>
    <row r="16" spans="1:20" ht="25.5" customHeight="1">
      <c r="A16" s="159" t="str">
        <f>IF(ISBLANK(B16),"","WD")</f>
        <v>WD</v>
      </c>
      <c r="B16" s="158">
        <v>5</v>
      </c>
      <c r="C16" s="160"/>
      <c r="D16" s="161"/>
      <c r="E16" s="99"/>
      <c r="F16" s="184"/>
      <c r="G16" s="184"/>
      <c r="H16" s="81">
        <f t="shared" si="0"/>
      </c>
      <c r="I16" s="90"/>
      <c r="J16" s="180"/>
      <c r="K16" s="181"/>
      <c r="P16" s="1"/>
      <c r="Q16" s="1"/>
      <c r="R16" s="1"/>
      <c r="S16" s="1"/>
      <c r="T16" s="1"/>
    </row>
    <row r="17" spans="1:20" ht="25.5" customHeight="1">
      <c r="A17" s="159"/>
      <c r="B17" s="158"/>
      <c r="C17" s="170"/>
      <c r="D17" s="171"/>
      <c r="E17" s="106"/>
      <c r="F17" s="168"/>
      <c r="G17" s="169"/>
      <c r="H17" s="89">
        <f t="shared" si="0"/>
      </c>
      <c r="I17" s="91"/>
      <c r="J17" s="182"/>
      <c r="K17" s="183"/>
      <c r="P17" s="1"/>
      <c r="Q17" s="1"/>
      <c r="R17" s="1"/>
      <c r="S17" s="1"/>
      <c r="T17" s="1"/>
    </row>
    <row r="18" spans="1:20" ht="25.5" customHeight="1">
      <c r="A18" s="159">
        <f>IF(ISBLANK(B18),"","WD")</f>
      </c>
      <c r="B18" s="158"/>
      <c r="C18" s="160"/>
      <c r="D18" s="161"/>
      <c r="E18" s="99"/>
      <c r="F18" s="164"/>
      <c r="G18" s="164"/>
      <c r="H18" s="81">
        <f t="shared" si="0"/>
      </c>
      <c r="I18" s="90"/>
      <c r="J18" s="180"/>
      <c r="K18" s="181"/>
      <c r="P18" s="1"/>
      <c r="Q18" s="1"/>
      <c r="R18" s="1"/>
      <c r="S18" s="1"/>
      <c r="T18" s="1"/>
    </row>
    <row r="19" spans="1:11" ht="25.5" customHeight="1">
      <c r="A19" s="159"/>
      <c r="B19" s="158"/>
      <c r="C19" s="170"/>
      <c r="D19" s="171"/>
      <c r="E19" s="106"/>
      <c r="F19" s="167"/>
      <c r="G19" s="167"/>
      <c r="H19" s="89">
        <f t="shared" si="0"/>
      </c>
      <c r="I19" s="91"/>
      <c r="J19" s="182"/>
      <c r="K19" s="183"/>
    </row>
    <row r="20" spans="1:11" ht="25.5" customHeight="1">
      <c r="A20" s="159">
        <f>IF(ISBLANK(B20),"","WD")</f>
      </c>
      <c r="B20" s="158"/>
      <c r="C20" s="160"/>
      <c r="D20" s="161"/>
      <c r="E20" s="99"/>
      <c r="F20" s="174"/>
      <c r="G20" s="175"/>
      <c r="H20" s="81">
        <f t="shared" si="0"/>
      </c>
      <c r="I20" s="90"/>
      <c r="J20" s="180"/>
      <c r="K20" s="181"/>
    </row>
    <row r="21" spans="1:11" ht="25.5" customHeight="1">
      <c r="A21" s="159"/>
      <c r="B21" s="158"/>
      <c r="C21" s="170"/>
      <c r="D21" s="171"/>
      <c r="E21" s="106"/>
      <c r="F21" s="162"/>
      <c r="G21" s="163"/>
      <c r="H21" s="89">
        <f t="shared" si="0"/>
      </c>
      <c r="I21" s="91"/>
      <c r="J21" s="182"/>
      <c r="K21" s="183"/>
    </row>
    <row r="22" spans="1:11" ht="25.5" customHeight="1">
      <c r="A22" s="159">
        <f>IF(ISBLANK(B22),"","WD")</f>
      </c>
      <c r="B22" s="158"/>
      <c r="C22" s="176"/>
      <c r="D22" s="173"/>
      <c r="E22" s="93"/>
      <c r="F22" s="164"/>
      <c r="G22" s="164"/>
      <c r="H22" s="81">
        <f t="shared" si="0"/>
      </c>
      <c r="I22" s="90"/>
      <c r="J22" s="180"/>
      <c r="K22" s="181"/>
    </row>
    <row r="23" spans="1:11" ht="25.5" customHeight="1">
      <c r="A23" s="159"/>
      <c r="B23" s="158"/>
      <c r="C23" s="165"/>
      <c r="D23" s="166"/>
      <c r="E23" s="92"/>
      <c r="F23" s="167"/>
      <c r="G23" s="167"/>
      <c r="H23" s="89">
        <f t="shared" si="0"/>
      </c>
      <c r="I23" s="91"/>
      <c r="J23" s="182"/>
      <c r="K23" s="183"/>
    </row>
    <row r="24" spans="1:11" ht="25.5" customHeight="1">
      <c r="A24" s="159">
        <f>IF(ISBLANK(B24),"","WD")</f>
      </c>
      <c r="B24" s="158"/>
      <c r="C24" s="176"/>
      <c r="D24" s="173"/>
      <c r="E24" s="93"/>
      <c r="F24" s="173"/>
      <c r="G24" s="173"/>
      <c r="H24" s="81">
        <f t="shared" si="0"/>
      </c>
      <c r="I24" s="90"/>
      <c r="J24" s="180"/>
      <c r="K24" s="181"/>
    </row>
    <row r="25" spans="1:11" ht="25.5" customHeight="1">
      <c r="A25" s="159"/>
      <c r="B25" s="158"/>
      <c r="C25" s="165"/>
      <c r="D25" s="166"/>
      <c r="E25" s="92"/>
      <c r="F25" s="166"/>
      <c r="G25" s="166"/>
      <c r="H25" s="89">
        <f t="shared" si="0"/>
      </c>
      <c r="I25" s="91"/>
      <c r="J25" s="182"/>
      <c r="K25" s="183"/>
    </row>
    <row r="26" spans="1:11" ht="16.5" customHeight="1">
      <c r="A26" s="19"/>
      <c r="B26" s="20"/>
      <c r="C26" s="172"/>
      <c r="D26" s="172"/>
      <c r="E26" s="20"/>
      <c r="F26" s="172"/>
      <c r="G26" s="172"/>
      <c r="H26" s="20"/>
      <c r="I26" s="20"/>
      <c r="J26" s="20"/>
      <c r="K26" s="21"/>
    </row>
    <row r="27" spans="1:15" s="1" customFormat="1" ht="16.5" customHeight="1">
      <c r="A27" s="2" t="s">
        <v>6</v>
      </c>
      <c r="B27" s="3"/>
      <c r="C27" s="3"/>
      <c r="D27" s="3"/>
      <c r="E27" s="3" t="s">
        <v>18</v>
      </c>
      <c r="F27" s="3"/>
      <c r="G27" s="3"/>
      <c r="H27" s="3"/>
      <c r="I27" s="3"/>
      <c r="J27" s="3"/>
      <c r="K27" s="4"/>
      <c r="O27" s="18"/>
    </row>
    <row r="28" spans="1:15" s="1" customFormat="1" ht="16.5" customHeight="1">
      <c r="A28" s="153" t="s">
        <v>93</v>
      </c>
      <c r="B28" s="154"/>
      <c r="C28" s="154"/>
      <c r="D28" s="3"/>
      <c r="E28" s="3" t="s">
        <v>29</v>
      </c>
      <c r="F28" s="3"/>
      <c r="G28" s="3"/>
      <c r="H28" s="3"/>
      <c r="I28" s="3"/>
      <c r="J28" s="3"/>
      <c r="K28" s="4"/>
      <c r="O28" s="18"/>
    </row>
    <row r="29" spans="1:15" s="1" customFormat="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  <c r="O29" s="18"/>
    </row>
    <row r="30" spans="1:15" s="1" customFormat="1" ht="16.5" customHeight="1">
      <c r="A30" s="2"/>
      <c r="B30" s="151">
        <f>IF(ISBLANK(J3),"",J3)</f>
      </c>
      <c r="C30" s="151"/>
      <c r="D30" s="151"/>
      <c r="E30" s="151"/>
      <c r="F30" s="3" t="s">
        <v>7</v>
      </c>
      <c r="G30" s="9" t="s">
        <v>8</v>
      </c>
      <c r="H30" s="152">
        <f>IF(ISBLANK(J3),"",VLOOKUP(J3,O5:T9,2))</f>
      </c>
      <c r="I30" s="152"/>
      <c r="J30" s="152"/>
      <c r="K30" s="4" t="s">
        <v>9</v>
      </c>
      <c r="O30" s="18"/>
    </row>
    <row r="31" spans="1:15" s="1" customFormat="1" ht="16.5" customHeight="1">
      <c r="A31" s="2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4"/>
      <c r="O31" s="18"/>
    </row>
    <row r="32" spans="1:15" s="1" customFormat="1" ht="15" customHeight="1">
      <c r="A32" s="2"/>
      <c r="B32" s="10" t="s">
        <v>10</v>
      </c>
      <c r="C32" s="108">
        <f>IF(ISBLANK(J3),"",VLOOKUP(J3,O5:T9,3))</f>
      </c>
      <c r="D32" s="108" t="s">
        <v>50</v>
      </c>
      <c r="E32" s="1">
        <f>IF(ISBLANK(J3),"",VLOOKUP(J3,O5:T9,5))</f>
      </c>
      <c r="F32" s="108"/>
      <c r="G32" s="155"/>
      <c r="H32" s="155"/>
      <c r="I32" s="155"/>
      <c r="J32" s="3"/>
      <c r="K32" s="4"/>
      <c r="O32" s="18"/>
    </row>
    <row r="33" spans="1:15" s="1" customFormat="1" ht="16.5" customHeight="1">
      <c r="A33" s="2"/>
      <c r="B33" s="9" t="s">
        <v>11</v>
      </c>
      <c r="C33" s="148">
        <f>IF(ISBLANK(J3),"",VLOOKUP(J3,O5:T9,4))</f>
      </c>
      <c r="D33" s="148"/>
      <c r="E33" s="148"/>
      <c r="F33" s="148"/>
      <c r="G33" s="9" t="s">
        <v>2</v>
      </c>
      <c r="H33" s="149">
        <f>IF(ISBLANK(J3),"",VLOOKUP(J3,O5:T9,6))</f>
      </c>
      <c r="I33" s="149"/>
      <c r="J33" s="149"/>
      <c r="K33" s="4" t="s">
        <v>9</v>
      </c>
      <c r="O33" s="18"/>
    </row>
    <row r="34" spans="1:15" s="1" customFormat="1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  <c r="O34" s="18"/>
    </row>
    <row r="35" spans="1:15" s="1" customFormat="1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  <c r="O35" s="18"/>
    </row>
    <row r="36" spans="1:11" ht="14.2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9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3" ht="16.5" customHeight="1">
      <c r="A38" s="18" t="s">
        <v>12</v>
      </c>
      <c r="B38" s="31" t="s">
        <v>22</v>
      </c>
      <c r="C38" s="18" t="s">
        <v>58</v>
      </c>
    </row>
    <row r="39" spans="2:3" ht="16.5" customHeight="1">
      <c r="B39" s="31" t="s">
        <v>25</v>
      </c>
      <c r="C39" s="18" t="s">
        <v>21</v>
      </c>
    </row>
    <row r="40" spans="2:3" ht="16.5" customHeight="1">
      <c r="B40" s="31" t="s">
        <v>23</v>
      </c>
      <c r="C40" s="18" t="s">
        <v>16</v>
      </c>
    </row>
  </sheetData>
  <sheetProtection/>
  <mergeCells count="84">
    <mergeCell ref="J20:K21"/>
    <mergeCell ref="C20:D20"/>
    <mergeCell ref="J22:K23"/>
    <mergeCell ref="J24:K25"/>
    <mergeCell ref="J6:K7"/>
    <mergeCell ref="J8:K9"/>
    <mergeCell ref="J10:K11"/>
    <mergeCell ref="J12:K13"/>
    <mergeCell ref="J14:K15"/>
    <mergeCell ref="J16:K17"/>
    <mergeCell ref="J18:K19"/>
    <mergeCell ref="A14:A15"/>
    <mergeCell ref="F18:G18"/>
    <mergeCell ref="C19:D19"/>
    <mergeCell ref="B16:B17"/>
    <mergeCell ref="C16:D16"/>
    <mergeCell ref="A16:A17"/>
    <mergeCell ref="B14:B15"/>
    <mergeCell ref="C17:D17"/>
    <mergeCell ref="F17:G17"/>
    <mergeCell ref="A24:A25"/>
    <mergeCell ref="B24:B25"/>
    <mergeCell ref="A20:A21"/>
    <mergeCell ref="B20:B21"/>
    <mergeCell ref="A18:A19"/>
    <mergeCell ref="B18:B19"/>
    <mergeCell ref="A22:A23"/>
    <mergeCell ref="B22:B23"/>
    <mergeCell ref="F19:G19"/>
    <mergeCell ref="F20:G20"/>
    <mergeCell ref="C18:D18"/>
    <mergeCell ref="C33:F33"/>
    <mergeCell ref="C23:D23"/>
    <mergeCell ref="F23:G23"/>
    <mergeCell ref="C24:D24"/>
    <mergeCell ref="F24:G24"/>
    <mergeCell ref="F22:G22"/>
    <mergeCell ref="F25:G25"/>
    <mergeCell ref="H33:J33"/>
    <mergeCell ref="B30:E30"/>
    <mergeCell ref="H30:J30"/>
    <mergeCell ref="G32:I32"/>
    <mergeCell ref="F26:G26"/>
    <mergeCell ref="C26:D26"/>
    <mergeCell ref="A28:C28"/>
    <mergeCell ref="C22:D22"/>
    <mergeCell ref="C25:D25"/>
    <mergeCell ref="C21:D21"/>
    <mergeCell ref="F21:G21"/>
    <mergeCell ref="F16:G16"/>
    <mergeCell ref="C11:D11"/>
    <mergeCell ref="F11:G11"/>
    <mergeCell ref="C12:D12"/>
    <mergeCell ref="F12:G12"/>
    <mergeCell ref="C13:D13"/>
    <mergeCell ref="A1:K1"/>
    <mergeCell ref="A3:C3"/>
    <mergeCell ref="J3:K3"/>
    <mergeCell ref="F6:G6"/>
    <mergeCell ref="A6:A7"/>
    <mergeCell ref="C10:D10"/>
    <mergeCell ref="F10:G10"/>
    <mergeCell ref="A8:A9"/>
    <mergeCell ref="A10:A11"/>
    <mergeCell ref="F15:G15"/>
    <mergeCell ref="C14:D14"/>
    <mergeCell ref="B10:B11"/>
    <mergeCell ref="F7:G7"/>
    <mergeCell ref="B12:B13"/>
    <mergeCell ref="B6:B7"/>
    <mergeCell ref="C8:D8"/>
    <mergeCell ref="F8:G8"/>
    <mergeCell ref="F14:G14"/>
    <mergeCell ref="C15:D15"/>
    <mergeCell ref="A12:A13"/>
    <mergeCell ref="C7:D7"/>
    <mergeCell ref="F9:G9"/>
    <mergeCell ref="C9:D9"/>
    <mergeCell ref="J5:K5"/>
    <mergeCell ref="C5:D5"/>
    <mergeCell ref="F5:G5"/>
    <mergeCell ref="C6:D6"/>
    <mergeCell ref="F13:G13"/>
    <mergeCell ref="B8:B9"/>
  </mergeCells>
  <dataValidations count="3">
    <dataValidation allowBlank="1" showInputMessage="1" showErrorMessage="1" promptTitle="自動計算" prompt="左欄の生年月日を入力すると、計算されますので、ご確認下さい。" sqref="H6:H25"/>
    <dataValidation type="list" allowBlank="1" showInputMessage="1" showErrorMessage="1" sqref="J3:K3">
      <formula1>"岡山県,広島県,山口県,鳥取県,島根県"</formula1>
    </dataValidation>
    <dataValidation type="list" allowBlank="1" showInputMessage="1" showErrorMessage="1" sqref="I6:I25">
      <formula1>$O$11:$O$13</formula1>
    </dataValidation>
  </dataValidations>
  <printOptions/>
  <pageMargins left="0.5905511811023623" right="0.4330708661417323" top="0.1968503937007874" bottom="0.2362204724409449" header="0.35433070866141736" footer="0.196850393700787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O5" sqref="O5:T9"/>
    </sheetView>
  </sheetViews>
  <sheetFormatPr defaultColWidth="9.00390625" defaultRowHeight="16.5" customHeight="1"/>
  <cols>
    <col min="1" max="1" width="10.50390625" style="1" customWidth="1"/>
    <col min="2" max="2" width="4.375" style="1" customWidth="1"/>
    <col min="3" max="3" width="11.00390625" style="1" customWidth="1"/>
    <col min="4" max="4" width="4.50390625" style="1" customWidth="1"/>
    <col min="5" max="5" width="15.00390625" style="1" customWidth="1"/>
    <col min="6" max="6" width="4.75390625" style="1" customWidth="1"/>
    <col min="7" max="7" width="7.125" style="1" customWidth="1"/>
    <col min="8" max="8" width="5.375" style="1" customWidth="1"/>
    <col min="9" max="11" width="9.375" style="1" customWidth="1"/>
    <col min="12" max="16384" width="9.00390625" style="1" customWidth="1"/>
  </cols>
  <sheetData>
    <row r="1" spans="1:11" ht="21" customHeigh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</row>
    <row r="3" spans="1:11" ht="39" customHeight="1">
      <c r="A3" s="213" t="s">
        <v>86</v>
      </c>
      <c r="B3" s="193"/>
      <c r="C3" s="194"/>
      <c r="D3" s="22"/>
      <c r="E3" s="48"/>
      <c r="F3" s="23"/>
      <c r="G3" s="22"/>
      <c r="H3" s="23"/>
      <c r="I3" s="24" t="s">
        <v>4</v>
      </c>
      <c r="J3" s="124"/>
      <c r="K3" s="126"/>
    </row>
    <row r="4" spans="1:11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111"/>
    </row>
    <row r="5" spans="1:20" s="8" customFormat="1" ht="25.5" customHeight="1">
      <c r="A5" s="95" t="s">
        <v>0</v>
      </c>
      <c r="B5" s="25" t="s">
        <v>1</v>
      </c>
      <c r="C5" s="195" t="s">
        <v>2</v>
      </c>
      <c r="D5" s="196"/>
      <c r="E5" s="17" t="s">
        <v>60</v>
      </c>
      <c r="F5" s="197" t="s">
        <v>88</v>
      </c>
      <c r="G5" s="196"/>
      <c r="H5" s="26" t="s">
        <v>3</v>
      </c>
      <c r="I5" s="25" t="s">
        <v>5</v>
      </c>
      <c r="J5" s="177" t="s">
        <v>19</v>
      </c>
      <c r="K5" s="178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159" t="str">
        <f>IF(ISBLANK(B6),"","XD")</f>
        <v>XD</v>
      </c>
      <c r="B6" s="158" t="s">
        <v>90</v>
      </c>
      <c r="C6" s="185"/>
      <c r="D6" s="186"/>
      <c r="E6" s="104"/>
      <c r="F6" s="187"/>
      <c r="G6" s="187"/>
      <c r="H6" s="81">
        <f aca="true" t="shared" si="0" ref="H6:H25">IF(F6&lt;&gt;"",DATEDIF(F6,DATEVALUE("2019/4/1"),"Y"),"")</f>
      </c>
      <c r="I6" s="90"/>
      <c r="J6" s="180"/>
      <c r="K6" s="181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159"/>
      <c r="B7" s="158"/>
      <c r="C7" s="170"/>
      <c r="D7" s="171"/>
      <c r="E7" s="105"/>
      <c r="F7" s="188"/>
      <c r="G7" s="188"/>
      <c r="H7" s="89">
        <f t="shared" si="0"/>
      </c>
      <c r="I7" s="91"/>
      <c r="J7" s="182"/>
      <c r="K7" s="183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ht="25.5" customHeight="1">
      <c r="A8" s="159" t="str">
        <f>IF(ISBLANK(B8),"","XD")</f>
        <v>XD</v>
      </c>
      <c r="B8" s="158">
        <v>1</v>
      </c>
      <c r="C8" s="160"/>
      <c r="D8" s="161"/>
      <c r="E8" s="99"/>
      <c r="F8" s="137"/>
      <c r="G8" s="137"/>
      <c r="H8" s="81">
        <f t="shared" si="0"/>
      </c>
      <c r="I8" s="90"/>
      <c r="J8" s="180"/>
      <c r="K8" s="181"/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159"/>
      <c r="B9" s="158"/>
      <c r="C9" s="170"/>
      <c r="D9" s="171"/>
      <c r="E9" s="106"/>
      <c r="F9" s="189"/>
      <c r="G9" s="189"/>
      <c r="H9" s="89">
        <f t="shared" si="0"/>
      </c>
      <c r="I9" s="91"/>
      <c r="J9" s="182"/>
      <c r="K9" s="18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17" ht="25.5" customHeight="1">
      <c r="A10" s="159" t="str">
        <f>IF(ISBLANK(B10),"","XD")</f>
        <v>XD</v>
      </c>
      <c r="B10" s="158">
        <v>2</v>
      </c>
      <c r="C10" s="190"/>
      <c r="D10" s="190"/>
      <c r="E10" s="107"/>
      <c r="F10" s="191"/>
      <c r="G10" s="191"/>
      <c r="H10" s="81">
        <f t="shared" si="0"/>
      </c>
      <c r="I10" s="90"/>
      <c r="J10" s="180"/>
      <c r="K10" s="181"/>
      <c r="O10" s="3"/>
      <c r="P10" s="3"/>
      <c r="Q10" s="3"/>
    </row>
    <row r="11" spans="1:17" ht="25.5" customHeight="1">
      <c r="A11" s="159"/>
      <c r="B11" s="158"/>
      <c r="C11" s="198"/>
      <c r="D11" s="199"/>
      <c r="E11" s="107"/>
      <c r="F11" s="191"/>
      <c r="G11" s="191"/>
      <c r="H11" s="89">
        <f t="shared" si="0"/>
      </c>
      <c r="I11" s="91"/>
      <c r="J11" s="182"/>
      <c r="K11" s="183"/>
      <c r="O11" s="1" t="s">
        <v>80</v>
      </c>
      <c r="P11" s="35"/>
      <c r="Q11" s="34"/>
    </row>
    <row r="12" spans="1:18" ht="25.5" customHeight="1">
      <c r="A12" s="159" t="str">
        <f>IF(ISBLANK(B12),"","XD")</f>
        <v>XD</v>
      </c>
      <c r="B12" s="158">
        <v>3</v>
      </c>
      <c r="C12" s="160"/>
      <c r="D12" s="161"/>
      <c r="E12" s="99"/>
      <c r="F12" s="164"/>
      <c r="G12" s="164"/>
      <c r="H12" s="81">
        <f t="shared" si="0"/>
      </c>
      <c r="I12" s="90"/>
      <c r="J12" s="180"/>
      <c r="K12" s="181"/>
      <c r="O12" s="35" t="s">
        <v>76</v>
      </c>
      <c r="P12" s="33"/>
      <c r="Q12" s="33"/>
      <c r="R12" s="3"/>
    </row>
    <row r="13" spans="1:17" ht="25.5" customHeight="1">
      <c r="A13" s="159"/>
      <c r="B13" s="158"/>
      <c r="C13" s="170"/>
      <c r="D13" s="171"/>
      <c r="E13" s="106"/>
      <c r="F13" s="167"/>
      <c r="G13" s="167"/>
      <c r="H13" s="89">
        <f t="shared" si="0"/>
      </c>
      <c r="I13" s="91"/>
      <c r="J13" s="182"/>
      <c r="K13" s="183"/>
      <c r="O13" s="1" t="s">
        <v>82</v>
      </c>
      <c r="P13" s="3"/>
      <c r="Q13" s="3"/>
    </row>
    <row r="14" spans="1:15" ht="25.5" customHeight="1">
      <c r="A14" s="159" t="str">
        <f>IF(ISBLANK(B14),"","XD")</f>
        <v>XD</v>
      </c>
      <c r="B14" s="158">
        <v>4</v>
      </c>
      <c r="C14" s="160"/>
      <c r="D14" s="161"/>
      <c r="E14" s="99"/>
      <c r="F14" s="179"/>
      <c r="G14" s="179"/>
      <c r="H14" s="81">
        <f t="shared" si="0"/>
      </c>
      <c r="I14" s="90"/>
      <c r="J14" s="180"/>
      <c r="K14" s="181"/>
      <c r="O14" s="3" t="s">
        <v>78</v>
      </c>
    </row>
    <row r="15" spans="1:15" ht="25.5" customHeight="1">
      <c r="A15" s="159"/>
      <c r="B15" s="158"/>
      <c r="C15" s="170"/>
      <c r="D15" s="171"/>
      <c r="E15" s="106"/>
      <c r="F15" s="167"/>
      <c r="G15" s="167"/>
      <c r="H15" s="89">
        <f t="shared" si="0"/>
      </c>
      <c r="I15" s="91"/>
      <c r="J15" s="182"/>
      <c r="K15" s="183"/>
      <c r="O15" s="1" t="s">
        <v>81</v>
      </c>
    </row>
    <row r="16" spans="1:15" ht="25.5" customHeight="1">
      <c r="A16" s="159" t="str">
        <f>IF(ISBLANK(B16),"","XD")</f>
        <v>XD</v>
      </c>
      <c r="B16" s="158">
        <v>5</v>
      </c>
      <c r="C16" s="160"/>
      <c r="D16" s="161"/>
      <c r="E16" s="99"/>
      <c r="F16" s="184"/>
      <c r="G16" s="184"/>
      <c r="H16" s="81">
        <f t="shared" si="0"/>
      </c>
      <c r="I16" s="90"/>
      <c r="J16" s="180"/>
      <c r="K16" s="181"/>
      <c r="O16" s="1" t="s">
        <v>83</v>
      </c>
    </row>
    <row r="17" spans="1:11" ht="25.5" customHeight="1">
      <c r="A17" s="159"/>
      <c r="B17" s="158"/>
      <c r="C17" s="170"/>
      <c r="D17" s="171"/>
      <c r="E17" s="106"/>
      <c r="F17" s="168"/>
      <c r="G17" s="169"/>
      <c r="H17" s="89">
        <f t="shared" si="0"/>
      </c>
      <c r="I17" s="91"/>
      <c r="J17" s="182"/>
      <c r="K17" s="183"/>
    </row>
    <row r="18" spans="1:11" ht="25.5" customHeight="1">
      <c r="A18" s="159">
        <f>IF(ISBLANK(B18),"","XD")</f>
      </c>
      <c r="B18" s="158"/>
      <c r="C18" s="160"/>
      <c r="D18" s="161"/>
      <c r="E18" s="99"/>
      <c r="F18" s="164"/>
      <c r="G18" s="164"/>
      <c r="H18" s="81">
        <f t="shared" si="0"/>
      </c>
      <c r="I18" s="90"/>
      <c r="J18" s="180"/>
      <c r="K18" s="181"/>
    </row>
    <row r="19" spans="1:20" ht="25.5" customHeight="1">
      <c r="A19" s="159"/>
      <c r="B19" s="158"/>
      <c r="C19" s="170"/>
      <c r="D19" s="171"/>
      <c r="E19" s="106"/>
      <c r="F19" s="167"/>
      <c r="G19" s="167"/>
      <c r="H19" s="89">
        <f t="shared" si="0"/>
      </c>
      <c r="I19" s="91"/>
      <c r="J19" s="182"/>
      <c r="K19" s="183"/>
      <c r="P19" s="18"/>
      <c r="Q19" s="18"/>
      <c r="R19" s="18"/>
      <c r="S19" s="18"/>
      <c r="T19" s="18"/>
    </row>
    <row r="20" spans="1:20" ht="25.5" customHeight="1">
      <c r="A20" s="159">
        <f>IF(ISBLANK(B20),"","XD")</f>
      </c>
      <c r="B20" s="158"/>
      <c r="C20" s="160"/>
      <c r="D20" s="161"/>
      <c r="E20" s="99"/>
      <c r="F20" s="174"/>
      <c r="G20" s="175"/>
      <c r="H20" s="81">
        <f t="shared" si="0"/>
      </c>
      <c r="I20" s="90"/>
      <c r="J20" s="180"/>
      <c r="K20" s="181"/>
      <c r="P20" s="18"/>
      <c r="Q20" s="18"/>
      <c r="R20" s="18"/>
      <c r="S20" s="18"/>
      <c r="T20" s="18"/>
    </row>
    <row r="21" spans="1:11" ht="25.5" customHeight="1">
      <c r="A21" s="159"/>
      <c r="B21" s="158"/>
      <c r="C21" s="170"/>
      <c r="D21" s="171"/>
      <c r="E21" s="106"/>
      <c r="F21" s="162"/>
      <c r="G21" s="163"/>
      <c r="H21" s="89">
        <f t="shared" si="0"/>
      </c>
      <c r="I21" s="91"/>
      <c r="J21" s="182"/>
      <c r="K21" s="183"/>
    </row>
    <row r="22" spans="1:11" ht="25.5" customHeight="1">
      <c r="A22" s="159">
        <f>IF(ISBLANK(B22),"","XD")</f>
      </c>
      <c r="B22" s="158"/>
      <c r="C22" s="176"/>
      <c r="D22" s="173"/>
      <c r="E22" s="93"/>
      <c r="F22" s="164"/>
      <c r="G22" s="164"/>
      <c r="H22" s="81">
        <f t="shared" si="0"/>
      </c>
      <c r="I22" s="90"/>
      <c r="J22" s="180"/>
      <c r="K22" s="181"/>
    </row>
    <row r="23" spans="1:11" ht="25.5" customHeight="1">
      <c r="A23" s="159"/>
      <c r="B23" s="158"/>
      <c r="C23" s="165"/>
      <c r="D23" s="166"/>
      <c r="E23" s="92"/>
      <c r="F23" s="167"/>
      <c r="G23" s="167"/>
      <c r="H23" s="89">
        <f t="shared" si="0"/>
      </c>
      <c r="I23" s="91"/>
      <c r="J23" s="182"/>
      <c r="K23" s="183"/>
    </row>
    <row r="24" spans="1:11" ht="25.5" customHeight="1">
      <c r="A24" s="159">
        <f>IF(ISBLANK(B24),"","XD")</f>
      </c>
      <c r="B24" s="158"/>
      <c r="C24" s="176"/>
      <c r="D24" s="173"/>
      <c r="E24" s="93"/>
      <c r="F24" s="173"/>
      <c r="G24" s="173"/>
      <c r="H24" s="81">
        <f t="shared" si="0"/>
      </c>
      <c r="I24" s="90"/>
      <c r="J24" s="180"/>
      <c r="K24" s="181"/>
    </row>
    <row r="25" spans="1:11" ht="25.5" customHeight="1">
      <c r="A25" s="159"/>
      <c r="B25" s="158"/>
      <c r="C25" s="165"/>
      <c r="D25" s="166"/>
      <c r="E25" s="92"/>
      <c r="F25" s="166"/>
      <c r="G25" s="166"/>
      <c r="H25" s="89">
        <f t="shared" si="0"/>
      </c>
      <c r="I25" s="91"/>
      <c r="J25" s="182"/>
      <c r="K25" s="183"/>
    </row>
    <row r="26" spans="1:11" ht="16.5" customHeight="1">
      <c r="A26" s="19"/>
      <c r="B26" s="20"/>
      <c r="C26" s="172"/>
      <c r="D26" s="172"/>
      <c r="E26" s="20"/>
      <c r="F26" s="172"/>
      <c r="G26" s="172"/>
      <c r="H26" s="20"/>
      <c r="I26" s="20"/>
      <c r="J26" s="20"/>
      <c r="K26" s="21"/>
    </row>
    <row r="27" spans="1:11" ht="16.5" customHeight="1">
      <c r="A27" s="2" t="s">
        <v>6</v>
      </c>
      <c r="B27" s="3"/>
      <c r="C27" s="3"/>
      <c r="D27" s="3"/>
      <c r="E27" s="3" t="s">
        <v>18</v>
      </c>
      <c r="F27" s="3"/>
      <c r="G27" s="3"/>
      <c r="H27" s="3"/>
      <c r="I27" s="3"/>
      <c r="J27" s="3"/>
      <c r="K27" s="4"/>
    </row>
    <row r="28" spans="1:11" ht="16.5" customHeight="1">
      <c r="A28" s="153" t="s">
        <v>93</v>
      </c>
      <c r="B28" s="154"/>
      <c r="C28" s="154"/>
      <c r="D28" s="3"/>
      <c r="E28" s="3" t="s">
        <v>29</v>
      </c>
      <c r="F28" s="3"/>
      <c r="G28" s="3"/>
      <c r="H28" s="3"/>
      <c r="I28" s="3"/>
      <c r="J28" s="3"/>
      <c r="K28" s="4"/>
    </row>
    <row r="29" spans="1:1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6.5" customHeight="1">
      <c r="A30" s="2"/>
      <c r="B30" s="151">
        <f>IF(ISBLANK(J3),"",J3)</f>
      </c>
      <c r="C30" s="151"/>
      <c r="D30" s="151"/>
      <c r="E30" s="151"/>
      <c r="F30" s="3" t="s">
        <v>7</v>
      </c>
      <c r="G30" s="9" t="s">
        <v>8</v>
      </c>
      <c r="H30" s="152">
        <f>IF(ISBLANK(J3),"",VLOOKUP(J3,O5:T9,2))</f>
      </c>
      <c r="I30" s="152"/>
      <c r="J30" s="152"/>
      <c r="K30" s="4" t="s">
        <v>9</v>
      </c>
    </row>
    <row r="31" spans="1:11" ht="16.5" customHeight="1">
      <c r="A31" s="2"/>
      <c r="B31" s="3" t="s">
        <v>17</v>
      </c>
      <c r="C31" s="3"/>
      <c r="D31" s="3"/>
      <c r="E31" s="3"/>
      <c r="F31" s="3"/>
      <c r="G31" s="3"/>
      <c r="H31" s="3"/>
      <c r="I31" s="3"/>
      <c r="J31" s="3"/>
      <c r="K31" s="4"/>
    </row>
    <row r="32" spans="1:11" ht="15" customHeight="1">
      <c r="A32" s="2"/>
      <c r="B32" s="10" t="s">
        <v>10</v>
      </c>
      <c r="C32" s="108">
        <f>IF(ISBLANK(J3),"",VLOOKUP(J3,O5:T9,3))</f>
      </c>
      <c r="D32" s="108" t="s">
        <v>50</v>
      </c>
      <c r="E32" s="1">
        <f>IF(ISBLANK(J3),"",VLOOKUP(J3,O5:T9,5))</f>
      </c>
      <c r="F32" s="108"/>
      <c r="G32" s="155"/>
      <c r="H32" s="155"/>
      <c r="I32" s="155"/>
      <c r="J32" s="3"/>
      <c r="K32" s="4"/>
    </row>
    <row r="33" spans="1:11" ht="16.5" customHeight="1">
      <c r="A33" s="2"/>
      <c r="B33" s="9" t="s">
        <v>11</v>
      </c>
      <c r="C33" s="148">
        <f>IF(ISBLANK(J3),"",VLOOKUP(J3,O5:T9,4))</f>
      </c>
      <c r="D33" s="148"/>
      <c r="E33" s="148"/>
      <c r="F33" s="148"/>
      <c r="G33" s="9" t="s">
        <v>2</v>
      </c>
      <c r="H33" s="149">
        <f>IF(ISBLANK(J3),"",VLOOKUP(J3,O5:T9,6))</f>
      </c>
      <c r="I33" s="149"/>
      <c r="J33" s="149"/>
      <c r="K33" s="4" t="s">
        <v>9</v>
      </c>
    </row>
    <row r="34" spans="1:11" ht="9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ht="16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ht="14.2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3" ht="16.5" customHeight="1">
      <c r="A38" s="1" t="s">
        <v>12</v>
      </c>
      <c r="B38" s="14" t="s">
        <v>22</v>
      </c>
      <c r="C38" s="1" t="s">
        <v>59</v>
      </c>
    </row>
    <row r="39" spans="2:3" ht="16.5" customHeight="1">
      <c r="B39" s="14"/>
      <c r="C39" s="1" t="s">
        <v>14</v>
      </c>
    </row>
    <row r="40" spans="2:3" ht="16.5" customHeight="1">
      <c r="B40" s="14" t="s">
        <v>25</v>
      </c>
      <c r="C40" s="1" t="s">
        <v>21</v>
      </c>
    </row>
    <row r="41" spans="2:3" ht="16.5" customHeight="1">
      <c r="B41" s="14" t="s">
        <v>23</v>
      </c>
      <c r="C41" s="1" t="s">
        <v>16</v>
      </c>
    </row>
  </sheetData>
  <sheetProtection/>
  <mergeCells count="84">
    <mergeCell ref="J20:K21"/>
    <mergeCell ref="J22:K23"/>
    <mergeCell ref="J24:K25"/>
    <mergeCell ref="B6:B7"/>
    <mergeCell ref="C14:D14"/>
    <mergeCell ref="F14:G14"/>
    <mergeCell ref="C10:D10"/>
    <mergeCell ref="F10:G10"/>
    <mergeCell ref="F8:G8"/>
    <mergeCell ref="F16:G16"/>
    <mergeCell ref="C5:D5"/>
    <mergeCell ref="F5:G5"/>
    <mergeCell ref="C6:D6"/>
    <mergeCell ref="F7:G7"/>
    <mergeCell ref="C8:D8"/>
    <mergeCell ref="J18:K19"/>
    <mergeCell ref="F6:G6"/>
    <mergeCell ref="C15:D15"/>
    <mergeCell ref="F15:G15"/>
    <mergeCell ref="C16:D16"/>
    <mergeCell ref="A1:K1"/>
    <mergeCell ref="A3:C3"/>
    <mergeCell ref="J3:K3"/>
    <mergeCell ref="C7:D7"/>
    <mergeCell ref="F9:G9"/>
    <mergeCell ref="F18:G18"/>
    <mergeCell ref="C17:D17"/>
    <mergeCell ref="F17:G17"/>
    <mergeCell ref="J5:K5"/>
    <mergeCell ref="J6:K7"/>
    <mergeCell ref="C19:D19"/>
    <mergeCell ref="F19:G19"/>
    <mergeCell ref="C9:D9"/>
    <mergeCell ref="C22:D22"/>
    <mergeCell ref="F22:G22"/>
    <mergeCell ref="C20:D20"/>
    <mergeCell ref="F20:G20"/>
    <mergeCell ref="F13:G13"/>
    <mergeCell ref="F11:G11"/>
    <mergeCell ref="C12:D12"/>
    <mergeCell ref="C23:D23"/>
    <mergeCell ref="F23:G23"/>
    <mergeCell ref="C24:D24"/>
    <mergeCell ref="F24:G24"/>
    <mergeCell ref="C26:D26"/>
    <mergeCell ref="F26:G26"/>
    <mergeCell ref="C25:D25"/>
    <mergeCell ref="F25:G25"/>
    <mergeCell ref="B30:E30"/>
    <mergeCell ref="H30:J30"/>
    <mergeCell ref="G32:I32"/>
    <mergeCell ref="A28:C28"/>
    <mergeCell ref="C33:F33"/>
    <mergeCell ref="H33:J33"/>
    <mergeCell ref="J8:K9"/>
    <mergeCell ref="J10:K11"/>
    <mergeCell ref="J12:K13"/>
    <mergeCell ref="J14:K15"/>
    <mergeCell ref="J16:K17"/>
    <mergeCell ref="A8:A9"/>
    <mergeCell ref="B8:B9"/>
    <mergeCell ref="A10:A11"/>
    <mergeCell ref="B10:B11"/>
    <mergeCell ref="C13:D13"/>
    <mergeCell ref="F12:G12"/>
    <mergeCell ref="A6:A7"/>
    <mergeCell ref="C11:D11"/>
    <mergeCell ref="A18:A19"/>
    <mergeCell ref="B18:B19"/>
    <mergeCell ref="A12:A13"/>
    <mergeCell ref="B12:B13"/>
    <mergeCell ref="A14:A15"/>
    <mergeCell ref="B14:B15"/>
    <mergeCell ref="C18:D18"/>
    <mergeCell ref="A24:A25"/>
    <mergeCell ref="B24:B25"/>
    <mergeCell ref="C21:D21"/>
    <mergeCell ref="F21:G21"/>
    <mergeCell ref="A16:A17"/>
    <mergeCell ref="B16:B17"/>
    <mergeCell ref="A20:A21"/>
    <mergeCell ref="B20:B21"/>
    <mergeCell ref="A22:A23"/>
    <mergeCell ref="B22:B23"/>
  </mergeCells>
  <dataValidations count="3">
    <dataValidation allowBlank="1" showInputMessage="1" showErrorMessage="1" promptTitle="自動計算" prompt="左欄の生年月日を入力すると、計算されますので、ご確認下さい。" sqref="H6:H25"/>
    <dataValidation type="list" allowBlank="1" showInputMessage="1" showErrorMessage="1" sqref="J3:K3">
      <formula1>"岡山県,広島県,山口県,鳥取県,島根県"</formula1>
    </dataValidation>
    <dataValidation type="list" allowBlank="1" showInputMessage="1" showErrorMessage="1" sqref="I6:I25">
      <formula1>$O$11:$O$16</formula1>
    </dataValidation>
  </dataValidations>
  <printOptions/>
  <pageMargins left="0.5905511811023623" right="0.4330708661417323" top="0.1968503937007874" bottom="0.2362204724409449" header="0.35433070866141736" footer="0.196850393700787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O5" sqref="O5:T9"/>
    </sheetView>
  </sheetViews>
  <sheetFormatPr defaultColWidth="9.00390625" defaultRowHeight="13.5"/>
  <cols>
    <col min="1" max="1" width="12.875" style="36" customWidth="1"/>
    <col min="2" max="2" width="6.25390625" style="40" customWidth="1"/>
    <col min="3" max="3" width="9.00390625" style="36" customWidth="1"/>
    <col min="4" max="4" width="4.00390625" style="36" customWidth="1"/>
    <col min="5" max="5" width="9.00390625" style="39" customWidth="1"/>
    <col min="6" max="6" width="3.50390625" style="38" customWidth="1"/>
    <col min="7" max="7" width="9.00390625" style="38" customWidth="1"/>
    <col min="8" max="9" width="3.875" style="38" customWidth="1"/>
    <col min="10" max="10" width="11.00390625" style="36" customWidth="1"/>
    <col min="11" max="11" width="3.50390625" style="37" customWidth="1"/>
    <col min="12" max="12" width="10.75390625" style="36" customWidth="1"/>
    <col min="13" max="16384" width="9.00390625" style="36" customWidth="1"/>
  </cols>
  <sheetData>
    <row r="1" spans="1:12" ht="25.5" customHeight="1">
      <c r="A1" s="214" t="s">
        <v>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25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5.5" customHeight="1">
      <c r="A3" s="51"/>
      <c r="B3" s="52"/>
      <c r="C3" s="51"/>
      <c r="D3" s="51"/>
      <c r="E3" s="53"/>
      <c r="F3" s="54" t="s">
        <v>49</v>
      </c>
      <c r="G3" s="55" t="s">
        <v>11</v>
      </c>
      <c r="H3" s="215">
        <f>IF(ISBLANK(B5),"",VLOOKUP(B5,O5:T9,4))</f>
      </c>
      <c r="I3" s="215"/>
      <c r="J3" s="215"/>
      <c r="K3" s="215"/>
      <c r="L3" s="215"/>
    </row>
    <row r="4" spans="1:12" ht="25.5" customHeight="1">
      <c r="A4" s="51"/>
      <c r="B4" s="52"/>
      <c r="C4" s="51"/>
      <c r="D4" s="51"/>
      <c r="E4" s="53"/>
      <c r="F4" s="56"/>
      <c r="G4" s="55" t="s">
        <v>2</v>
      </c>
      <c r="H4" s="216">
        <f>IF(ISBLANK(B5),"",VLOOKUP(B5,O5:T9,6))</f>
      </c>
      <c r="I4" s="216"/>
      <c r="J4" s="216"/>
      <c r="K4" s="216"/>
      <c r="L4" s="42"/>
    </row>
    <row r="5" spans="1:20" ht="25.5" customHeight="1">
      <c r="A5" s="217" t="s">
        <v>4</v>
      </c>
      <c r="B5" s="219"/>
      <c r="C5" s="220"/>
      <c r="D5" s="51"/>
      <c r="E5" s="53"/>
      <c r="F5" s="56"/>
      <c r="G5" s="55" t="s">
        <v>50</v>
      </c>
      <c r="H5" s="239">
        <f>IF(ISBLANK(B5),"",VLOOKUP(B5,O5:T9,5))</f>
      </c>
      <c r="I5" s="239"/>
      <c r="J5" s="239"/>
      <c r="K5" s="239"/>
      <c r="L5" s="42"/>
      <c r="O5" s="118" t="s">
        <v>61</v>
      </c>
      <c r="P5" s="118" t="s">
        <v>97</v>
      </c>
      <c r="Q5" s="118" t="s">
        <v>62</v>
      </c>
      <c r="R5" s="117" t="s">
        <v>101</v>
      </c>
      <c r="S5" s="119" t="s">
        <v>107</v>
      </c>
      <c r="T5" s="118" t="s">
        <v>100</v>
      </c>
    </row>
    <row r="6" spans="1:20" ht="25.5" customHeight="1">
      <c r="A6" s="218"/>
      <c r="B6" s="221"/>
      <c r="C6" s="222"/>
      <c r="D6" s="51"/>
      <c r="E6" s="53"/>
      <c r="F6" s="56"/>
      <c r="G6" s="51"/>
      <c r="H6" s="51" t="s">
        <v>48</v>
      </c>
      <c r="I6" s="51"/>
      <c r="J6" s="51"/>
      <c r="K6" s="51"/>
      <c r="L6" s="51"/>
      <c r="O6" s="117" t="s">
        <v>63</v>
      </c>
      <c r="P6" s="117" t="s">
        <v>96</v>
      </c>
      <c r="Q6" s="117" t="s">
        <v>64</v>
      </c>
      <c r="R6" s="119" t="s">
        <v>109</v>
      </c>
      <c r="S6" s="119" t="s">
        <v>110</v>
      </c>
      <c r="T6" s="119" t="s">
        <v>108</v>
      </c>
    </row>
    <row r="7" spans="1:20" ht="25.5" customHeight="1">
      <c r="A7" s="51"/>
      <c r="B7" s="52"/>
      <c r="C7" s="51"/>
      <c r="D7" s="51"/>
      <c r="E7" s="53"/>
      <c r="F7" s="56"/>
      <c r="G7" s="56"/>
      <c r="H7" s="56"/>
      <c r="I7" s="56"/>
      <c r="J7" s="51"/>
      <c r="K7" s="57"/>
      <c r="L7" s="51"/>
      <c r="O7" s="117" t="s">
        <v>65</v>
      </c>
      <c r="P7" s="117" t="s">
        <v>98</v>
      </c>
      <c r="Q7" s="117" t="s">
        <v>66</v>
      </c>
      <c r="R7" s="117" t="s">
        <v>67</v>
      </c>
      <c r="S7" s="119" t="s">
        <v>106</v>
      </c>
      <c r="T7" s="117" t="s">
        <v>68</v>
      </c>
    </row>
    <row r="8" spans="1:20" s="37" customFormat="1" ht="25.5" customHeight="1">
      <c r="A8" s="228" t="s">
        <v>47</v>
      </c>
      <c r="B8" s="229"/>
      <c r="C8" s="228" t="s">
        <v>46</v>
      </c>
      <c r="D8" s="229"/>
      <c r="E8" s="230" t="s">
        <v>45</v>
      </c>
      <c r="F8" s="231"/>
      <c r="G8" s="231"/>
      <c r="H8" s="231"/>
      <c r="I8" s="231"/>
      <c r="J8" s="231"/>
      <c r="K8" s="232"/>
      <c r="L8" s="58" t="s">
        <v>51</v>
      </c>
      <c r="O8" s="117" t="s">
        <v>69</v>
      </c>
      <c r="P8" s="117" t="s">
        <v>99</v>
      </c>
      <c r="Q8" s="117" t="s">
        <v>70</v>
      </c>
      <c r="R8" s="117" t="s">
        <v>71</v>
      </c>
      <c r="S8" s="117" t="s">
        <v>72</v>
      </c>
      <c r="T8" s="117" t="s">
        <v>102</v>
      </c>
    </row>
    <row r="9" spans="1:20" ht="25.5" customHeight="1">
      <c r="A9" s="241" t="s">
        <v>44</v>
      </c>
      <c r="B9" s="242"/>
      <c r="C9" s="59"/>
      <c r="D9" s="60" t="s">
        <v>38</v>
      </c>
      <c r="E9" s="61">
        <v>2500</v>
      </c>
      <c r="F9" s="62" t="s">
        <v>52</v>
      </c>
      <c r="G9" s="94">
        <f>IF(ISBLANK(C9),"",C9)</f>
      </c>
      <c r="H9" s="62" t="s">
        <v>38</v>
      </c>
      <c r="I9" s="62" t="s">
        <v>53</v>
      </c>
      <c r="J9" s="113">
        <f>IF(ISERROR(E9*G9),"",E9*G9)</f>
      </c>
      <c r="K9" s="60" t="s">
        <v>36</v>
      </c>
      <c r="L9" s="63"/>
      <c r="O9" s="117" t="s">
        <v>73</v>
      </c>
      <c r="P9" s="117" t="s">
        <v>74</v>
      </c>
      <c r="Q9" s="117" t="s">
        <v>75</v>
      </c>
      <c r="R9" s="117" t="s">
        <v>103</v>
      </c>
      <c r="S9" s="119" t="s">
        <v>105</v>
      </c>
      <c r="T9" s="117" t="s">
        <v>104</v>
      </c>
    </row>
    <row r="10" spans="1:12" ht="25.5" customHeight="1">
      <c r="A10" s="226" t="s">
        <v>43</v>
      </c>
      <c r="B10" s="227"/>
      <c r="C10" s="64"/>
      <c r="D10" s="60" t="s">
        <v>39</v>
      </c>
      <c r="E10" s="61">
        <v>5000</v>
      </c>
      <c r="F10" s="65" t="s">
        <v>54</v>
      </c>
      <c r="G10" s="94">
        <f>IF(ISBLANK(C10),"",C10)</f>
      </c>
      <c r="H10" s="65" t="s">
        <v>39</v>
      </c>
      <c r="I10" s="65" t="s">
        <v>53</v>
      </c>
      <c r="J10" s="114">
        <f>IF(ISERROR(E10*G10),"",E10*G10)</f>
      </c>
      <c r="K10" s="60" t="s">
        <v>36</v>
      </c>
      <c r="L10" s="66"/>
    </row>
    <row r="11" spans="1:12" ht="25.5" customHeight="1">
      <c r="A11" s="226" t="s">
        <v>42</v>
      </c>
      <c r="B11" s="227"/>
      <c r="C11" s="64"/>
      <c r="D11" s="60" t="s">
        <v>38</v>
      </c>
      <c r="E11" s="61">
        <v>2500</v>
      </c>
      <c r="F11" s="65" t="s">
        <v>52</v>
      </c>
      <c r="G11" s="94">
        <f>IF(ISBLANK(C11),"",C11)</f>
      </c>
      <c r="H11" s="65" t="s">
        <v>38</v>
      </c>
      <c r="I11" s="65" t="s">
        <v>53</v>
      </c>
      <c r="J11" s="114">
        <f>IF(ISERROR(E11*G11),"",E11*G11)</f>
      </c>
      <c r="K11" s="60" t="s">
        <v>36</v>
      </c>
      <c r="L11" s="66"/>
    </row>
    <row r="12" spans="1:12" ht="25.5" customHeight="1">
      <c r="A12" s="226" t="s">
        <v>41</v>
      </c>
      <c r="B12" s="227"/>
      <c r="C12" s="64"/>
      <c r="D12" s="60" t="s">
        <v>39</v>
      </c>
      <c r="E12" s="61">
        <v>5000</v>
      </c>
      <c r="F12" s="65" t="s">
        <v>54</v>
      </c>
      <c r="G12" s="94">
        <f>IF(ISBLANK(C12),"",C12)</f>
      </c>
      <c r="H12" s="65" t="s">
        <v>39</v>
      </c>
      <c r="I12" s="65" t="s">
        <v>53</v>
      </c>
      <c r="J12" s="114">
        <f>IF(ISERROR(E12*G12),"",E12*G12)</f>
      </c>
      <c r="K12" s="60" t="s">
        <v>36</v>
      </c>
      <c r="L12" s="66"/>
    </row>
    <row r="13" spans="1:12" ht="25.5" customHeight="1">
      <c r="A13" s="223" t="s">
        <v>40</v>
      </c>
      <c r="B13" s="224"/>
      <c r="C13" s="64"/>
      <c r="D13" s="60" t="s">
        <v>39</v>
      </c>
      <c r="E13" s="61">
        <v>5000</v>
      </c>
      <c r="F13" s="65" t="s">
        <v>54</v>
      </c>
      <c r="G13" s="94">
        <f>IF(ISBLANK(C13),"",C13)</f>
      </c>
      <c r="H13" s="65" t="s">
        <v>39</v>
      </c>
      <c r="I13" s="65" t="s">
        <v>53</v>
      </c>
      <c r="J13" s="115">
        <f>IF(ISERROR(E13*G13),"",E13*G13)</f>
      </c>
      <c r="K13" s="60" t="s">
        <v>36</v>
      </c>
      <c r="L13" s="67"/>
    </row>
    <row r="14" spans="1:12" ht="25.5" customHeight="1">
      <c r="A14" s="228" t="s">
        <v>37</v>
      </c>
      <c r="B14" s="237"/>
      <c r="C14" s="237"/>
      <c r="D14" s="237"/>
      <c r="E14" s="68"/>
      <c r="F14" s="69"/>
      <c r="G14" s="69"/>
      <c r="H14" s="69"/>
      <c r="I14" s="69"/>
      <c r="J14" s="116">
        <f>IF(SUM(J9:J13)=0,"",SUM(J9:J13))</f>
      </c>
      <c r="K14" s="58" t="s">
        <v>36</v>
      </c>
      <c r="L14" s="70"/>
    </row>
    <row r="15" spans="1:12" ht="25.5" customHeight="1">
      <c r="A15" s="42"/>
      <c r="B15" s="47"/>
      <c r="C15" s="42"/>
      <c r="D15" s="42"/>
      <c r="E15" s="46"/>
      <c r="F15" s="45"/>
      <c r="G15" s="45"/>
      <c r="H15" s="45"/>
      <c r="I15" s="45"/>
      <c r="J15" s="42"/>
      <c r="K15" s="43"/>
      <c r="L15" s="42"/>
    </row>
    <row r="16" spans="1:12" ht="25.5" customHeight="1">
      <c r="A16" s="233" t="s">
        <v>35</v>
      </c>
      <c r="B16" s="233"/>
      <c r="C16" s="233"/>
      <c r="D16" s="225">
        <f>J14</f>
      </c>
      <c r="E16" s="225"/>
      <c r="F16" s="71" t="s">
        <v>34</v>
      </c>
      <c r="G16" s="73"/>
      <c r="H16" s="73"/>
      <c r="I16" s="73"/>
      <c r="J16" s="71"/>
      <c r="K16" s="43"/>
      <c r="L16" s="42"/>
    </row>
    <row r="17" spans="1:12" ht="25.5" customHeight="1">
      <c r="A17" s="234" t="s">
        <v>95</v>
      </c>
      <c r="B17" s="235"/>
      <c r="C17" s="235"/>
      <c r="D17" s="71"/>
      <c r="E17" s="74"/>
      <c r="F17" s="73"/>
      <c r="G17" s="73"/>
      <c r="H17" s="73"/>
      <c r="I17" s="73"/>
      <c r="J17" s="71"/>
      <c r="K17" s="43"/>
      <c r="L17" s="42"/>
    </row>
    <row r="18" spans="1:12" ht="13.5" customHeight="1">
      <c r="A18" s="71"/>
      <c r="B18" s="75"/>
      <c r="C18" s="76"/>
      <c r="D18" s="76"/>
      <c r="E18" s="238"/>
      <c r="F18" s="238"/>
      <c r="G18" s="238"/>
      <c r="H18" s="238"/>
      <c r="I18" s="238"/>
      <c r="J18" s="238"/>
      <c r="K18" s="43"/>
      <c r="L18" s="42"/>
    </row>
    <row r="19" spans="1:12" ht="25.5" customHeight="1">
      <c r="A19" s="71"/>
      <c r="B19" s="78" t="s">
        <v>33</v>
      </c>
      <c r="C19" s="79"/>
      <c r="D19" s="76"/>
      <c r="E19" s="240">
        <f>IF(ISBLANK(B5),"",B5)</f>
      </c>
      <c r="F19" s="240"/>
      <c r="G19" s="240"/>
      <c r="H19" s="240" t="s">
        <v>87</v>
      </c>
      <c r="I19" s="240"/>
      <c r="J19" s="77"/>
      <c r="K19" s="43"/>
      <c r="L19" s="42"/>
    </row>
    <row r="20" spans="1:12" ht="25.5" customHeight="1">
      <c r="A20" s="71"/>
      <c r="B20" s="78" t="s">
        <v>32</v>
      </c>
      <c r="C20" s="78"/>
      <c r="D20" s="71"/>
      <c r="E20" s="236">
        <f>IF(ISBLANK(B5),"",VLOOKUP(B5,O5:T9,2))</f>
      </c>
      <c r="F20" s="236"/>
      <c r="G20" s="236"/>
      <c r="H20" s="236"/>
      <c r="I20" s="236"/>
      <c r="J20" s="44" t="s">
        <v>9</v>
      </c>
      <c r="K20" s="43"/>
      <c r="L20" s="42"/>
    </row>
    <row r="21" spans="1:10" ht="14.25">
      <c r="A21" s="71"/>
      <c r="B21" s="72"/>
      <c r="C21" s="71"/>
      <c r="D21" s="71"/>
      <c r="E21" s="74"/>
      <c r="F21" s="73"/>
      <c r="G21" s="73"/>
      <c r="H21" s="73"/>
      <c r="I21" s="73"/>
      <c r="J21" s="71"/>
    </row>
    <row r="22" ht="13.5">
      <c r="A22" s="41"/>
    </row>
    <row r="23" ht="13.5">
      <c r="A23" s="41"/>
    </row>
  </sheetData>
  <sheetProtection/>
  <mergeCells count="22">
    <mergeCell ref="E20:I20"/>
    <mergeCell ref="A14:D14"/>
    <mergeCell ref="E18:J18"/>
    <mergeCell ref="A10:B10"/>
    <mergeCell ref="A12:B12"/>
    <mergeCell ref="H5:K5"/>
    <mergeCell ref="A8:B8"/>
    <mergeCell ref="E19:G19"/>
    <mergeCell ref="H19:I19"/>
    <mergeCell ref="A9:B9"/>
    <mergeCell ref="D16:E16"/>
    <mergeCell ref="A11:B11"/>
    <mergeCell ref="C8:D8"/>
    <mergeCell ref="E8:K8"/>
    <mergeCell ref="A16:C16"/>
    <mergeCell ref="A17:C17"/>
    <mergeCell ref="A1:L1"/>
    <mergeCell ref="H3:L3"/>
    <mergeCell ref="H4:K4"/>
    <mergeCell ref="A5:A6"/>
    <mergeCell ref="B5:C6"/>
    <mergeCell ref="A13:B13"/>
  </mergeCells>
  <dataValidations count="1">
    <dataValidation type="list" allowBlank="1" showInputMessage="1" showErrorMessage="1" sqref="B5">
      <formula1>"岡山県,広島県,山口県,鳥取県,島根県"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武生高等学校</dc:creator>
  <cp:keywords/>
  <dc:description/>
  <cp:lastModifiedBy>ロンビー</cp:lastModifiedBy>
  <cp:lastPrinted>2018-05-30T11:21:05Z</cp:lastPrinted>
  <dcterms:created xsi:type="dcterms:W3CDTF">2007-06-04T00:14:45Z</dcterms:created>
  <dcterms:modified xsi:type="dcterms:W3CDTF">2024-05-27T09:24:18Z</dcterms:modified>
  <cp:category/>
  <cp:version/>
  <cp:contentType/>
  <cp:contentStatus/>
</cp:coreProperties>
</file>