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　一般\バド\鳥取県バド協会\中国地区協会\2024.07.25　申込書データ修正　第67回中国地区総合選手権大会の開催について（ご案内）　田内さん\"/>
    </mc:Choice>
  </mc:AlternateContent>
  <xr:revisionPtr revIDLastSave="0" documentId="13_ncr:1_{F537F1B7-C644-4A13-90F8-67988D75EAC5}" xr6:coauthVersionLast="45" xr6:coauthVersionMax="47" xr10:uidLastSave="{00000000-0000-0000-0000-000000000000}"/>
  <bookViews>
    <workbookView xWindow="-120" yWindow="-120" windowWidth="29040" windowHeight="15840" tabRatio="773" activeTab="3" xr2:uid="{E62D0085-369D-40EA-8AD6-F0F362DD0B83}"/>
  </bookViews>
  <sheets>
    <sheet name="HELP_開催県協会入力" sheetId="16" r:id="rId1"/>
    <sheet name="HELP_申込み県協会入力" sheetId="17" r:id="rId2"/>
    <sheet name="HELP_参加料納入票" sheetId="18" r:id="rId3"/>
    <sheet name="HELP_申込書" sheetId="19" r:id="rId4"/>
    <sheet name="開催県協会入力" sheetId="3" r:id="rId5"/>
    <sheet name="申込み県協会入力" sheetId="5" r:id="rId6"/>
    <sheet name="参加料納入票" sheetId="15" r:id="rId7"/>
    <sheet name="男子シングルス" sheetId="4" r:id="rId8"/>
    <sheet name="男子ダブルス" sheetId="8" r:id="rId9"/>
    <sheet name="男子ダブルス (2)" sheetId="9" r:id="rId10"/>
    <sheet name="女子シングルス" sheetId="7" r:id="rId11"/>
    <sheet name="女子ダブルス" sheetId="11" r:id="rId12"/>
    <sheet name="女子ダブルス (2)" sheetId="12" r:id="rId13"/>
    <sheet name="混合ダブルス" sheetId="13" r:id="rId14"/>
  </sheets>
  <definedNames>
    <definedName name="ken" localSheetId="0">HELP_開催県協会入力!$H$2:$N$6</definedName>
    <definedName name="ken">開催県協会入力!$H$2:$N$6</definedName>
    <definedName name="kj00">#REF!</definedName>
    <definedName name="nd" localSheetId="0">HELP_開催県協会入力!$C$3</definedName>
    <definedName name="nd">開催県協会入力!$C$3</definedName>
    <definedName name="_xlnm.Print_Area" localSheetId="2">HELP_参加料納入票!$A$1:$L$22</definedName>
    <definedName name="_xlnm.Print_Area" localSheetId="3">HELP_申込書!$A$1:$I$38</definedName>
    <definedName name="_xlnm.Print_Area" localSheetId="13">混合ダブルス!$A$1:$I$38</definedName>
    <definedName name="_xlnm.Print_Area" localSheetId="6">参加料納入票!$A$1:$L$22</definedName>
    <definedName name="_xlnm.Print_Area" localSheetId="10">女子シングルス!$A$1:$I$38</definedName>
    <definedName name="_xlnm.Print_Area" localSheetId="11">女子ダブルス!$A$1:$I$38</definedName>
    <definedName name="_xlnm.Print_Area" localSheetId="12">'女子ダブルス (2)'!$A$1:$I$38</definedName>
    <definedName name="_xlnm.Print_Area" localSheetId="7">男子シングルス!$A$1:$I$38</definedName>
    <definedName name="_xlnm.Print_Area" localSheetId="8">男子ダブルス!$A$1:$I$38</definedName>
    <definedName name="_xlnm.Print_Area" localSheetId="9">'男子ダブルス (2)'!$A$1:$I$38</definedName>
    <definedName name="tn" localSheetId="0">HELP_開催県協会入力!$C$2</definedName>
    <definedName name="tn">開催県協会入力!$C$2</definedName>
    <definedName name="ts_01" localSheetId="0">HELP_開催県協会入力!$A$6:$A$8</definedName>
    <definedName name="ts_01">開催県協会入力!$A$6:$A$8</definedName>
    <definedName name="ts_02" localSheetId="0">HELP_開催県協会入力!$B$6:$B$8</definedName>
    <definedName name="ts_02">開催県協会入力!$B$6:$B$8</definedName>
    <definedName name="ts_03" localSheetId="0">HELP_開催県協会入力!$C$6:$C$8</definedName>
    <definedName name="ts_03">開催県協会入力!$C$6:$C$8</definedName>
    <definedName name="ts_04" localSheetId="0">HELP_開催県協会入力!$D$6:$D$8</definedName>
    <definedName name="ts_04">開催県協会入力!$D$6:$D$8</definedName>
    <definedName name="ts_05" localSheetId="0">HELP_開催県協会入力!$E$6:$E$8</definedName>
    <definedName name="ts_05">開催県協会入力!$E$6:$E$8</definedName>
    <definedName name="ts_06" localSheetId="0">HELP_開催県協会入力!$F$6:$F$8</definedName>
    <definedName name="ts_06">開催県協会入力!$F$6:$F$8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8" l="1"/>
  <c r="C9" i="18"/>
  <c r="C8" i="18"/>
  <c r="C7" i="18"/>
  <c r="C6" i="18"/>
  <c r="F15" i="13" l="1"/>
  <c r="F14" i="13"/>
  <c r="F13" i="13"/>
  <c r="F12" i="13"/>
  <c r="F11" i="13"/>
  <c r="F10" i="13"/>
  <c r="F9" i="13"/>
  <c r="F8" i="13"/>
  <c r="F7" i="13"/>
  <c r="F6" i="13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16" i="7"/>
  <c r="F15" i="7"/>
  <c r="F14" i="7"/>
  <c r="F13" i="7"/>
  <c r="F12" i="7"/>
  <c r="F11" i="7"/>
  <c r="F10" i="7"/>
  <c r="F9" i="7"/>
  <c r="F8" i="7"/>
  <c r="F7" i="7"/>
  <c r="F6" i="7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7" i="9"/>
  <c r="F6" i="9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B8" i="5"/>
  <c r="L8" i="5" s="1"/>
  <c r="B7" i="5"/>
  <c r="B6" i="5"/>
  <c r="B5" i="5"/>
  <c r="B4" i="5"/>
  <c r="B3" i="5"/>
  <c r="A40" i="19"/>
  <c r="F25" i="19"/>
  <c r="A25" i="19"/>
  <c r="F24" i="19"/>
  <c r="A24" i="19"/>
  <c r="F23" i="19"/>
  <c r="A23" i="19"/>
  <c r="F22" i="19"/>
  <c r="A22" i="19"/>
  <c r="F21" i="19"/>
  <c r="A21" i="19"/>
  <c r="F20" i="19"/>
  <c r="A20" i="19"/>
  <c r="F19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B8" i="17"/>
  <c r="L8" i="17" s="1"/>
  <c r="B7" i="17"/>
  <c r="I7" i="17" s="1"/>
  <c r="B6" i="17"/>
  <c r="G8" i="17" s="1"/>
  <c r="B5" i="17"/>
  <c r="G7" i="17" s="1"/>
  <c r="B4" i="17"/>
  <c r="L5" i="17" s="1"/>
  <c r="E3" i="17"/>
  <c r="A15" i="18" s="1"/>
  <c r="B3" i="17"/>
  <c r="C3" i="16"/>
  <c r="C2" i="16"/>
  <c r="F25" i="13"/>
  <c r="F24" i="13"/>
  <c r="F23" i="13"/>
  <c r="F22" i="13"/>
  <c r="F21" i="13"/>
  <c r="F20" i="13"/>
  <c r="F19" i="13"/>
  <c r="F18" i="13"/>
  <c r="F17" i="13"/>
  <c r="F16" i="13"/>
  <c r="A8" i="13"/>
  <c r="A10" i="13"/>
  <c r="A12" i="13"/>
  <c r="A14" i="13"/>
  <c r="A16" i="13"/>
  <c r="A18" i="13"/>
  <c r="A20" i="13"/>
  <c r="A22" i="13"/>
  <c r="A24" i="13"/>
  <c r="A6" i="13"/>
  <c r="A40" i="13"/>
  <c r="G10" i="18" s="1"/>
  <c r="J10" i="18" s="1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25" i="11"/>
  <c r="F24" i="11"/>
  <c r="A40" i="12"/>
  <c r="A41" i="11" s="1"/>
  <c r="A24" i="12"/>
  <c r="A22" i="12"/>
  <c r="A20" i="12"/>
  <c r="A18" i="12"/>
  <c r="A16" i="12"/>
  <c r="A14" i="12"/>
  <c r="A12" i="12"/>
  <c r="A10" i="12"/>
  <c r="A8" i="12"/>
  <c r="A6" i="12"/>
  <c r="E3" i="11" s="1"/>
  <c r="A8" i="11"/>
  <c r="A10" i="11"/>
  <c r="A12" i="11"/>
  <c r="A14" i="11"/>
  <c r="A16" i="11"/>
  <c r="A18" i="11"/>
  <c r="A20" i="11"/>
  <c r="A22" i="11"/>
  <c r="A24" i="11"/>
  <c r="A6" i="11"/>
  <c r="A40" i="11"/>
  <c r="A40" i="7"/>
  <c r="G8" i="18" s="1"/>
  <c r="J8" i="18" s="1"/>
  <c r="A40" i="9"/>
  <c r="A41" i="8" s="1"/>
  <c r="A40" i="8"/>
  <c r="A40" i="4"/>
  <c r="C6" i="15" s="1"/>
  <c r="G6" i="15" s="1"/>
  <c r="J6" i="15" s="1"/>
  <c r="F25" i="9"/>
  <c r="F24" i="9"/>
  <c r="F23" i="9"/>
  <c r="F22" i="9"/>
  <c r="F21" i="9"/>
  <c r="F19" i="9"/>
  <c r="F18" i="9"/>
  <c r="F17" i="9"/>
  <c r="F16" i="9"/>
  <c r="F15" i="9"/>
  <c r="F14" i="9"/>
  <c r="F13" i="9"/>
  <c r="F12" i="9"/>
  <c r="F11" i="9"/>
  <c r="F10" i="9"/>
  <c r="F9" i="9"/>
  <c r="F8" i="9"/>
  <c r="A24" i="9"/>
  <c r="A22" i="9"/>
  <c r="F20" i="9"/>
  <c r="A20" i="9"/>
  <c r="A18" i="9"/>
  <c r="A16" i="9"/>
  <c r="A14" i="9"/>
  <c r="A12" i="9"/>
  <c r="A10" i="9"/>
  <c r="A8" i="9"/>
  <c r="A6" i="9"/>
  <c r="E3" i="8" s="1"/>
  <c r="A8" i="8"/>
  <c r="A10" i="8"/>
  <c r="A12" i="8"/>
  <c r="A14" i="8"/>
  <c r="A16" i="8"/>
  <c r="A18" i="8"/>
  <c r="A20" i="8"/>
  <c r="A22" i="8"/>
  <c r="A24" i="8"/>
  <c r="A6" i="8"/>
  <c r="F25" i="7"/>
  <c r="F24" i="7"/>
  <c r="F23" i="7"/>
  <c r="F22" i="7"/>
  <c r="F21" i="7"/>
  <c r="F20" i="7"/>
  <c r="F18" i="7"/>
  <c r="F17" i="7"/>
  <c r="F20" i="4"/>
  <c r="F21" i="4"/>
  <c r="F22" i="4"/>
  <c r="F23" i="4"/>
  <c r="F24" i="4"/>
  <c r="F25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6" i="7"/>
  <c r="F19" i="7"/>
  <c r="B3" i="18" l="1"/>
  <c r="H3" i="19"/>
  <c r="H5" i="17"/>
  <c r="C10" i="15"/>
  <c r="G10" i="15" s="1"/>
  <c r="J10" i="15" s="1"/>
  <c r="C8" i="15"/>
  <c r="G8" i="15" s="1"/>
  <c r="J8" i="15" s="1"/>
  <c r="G6" i="18"/>
  <c r="J6" i="18" s="1"/>
  <c r="E3" i="12"/>
  <c r="E3" i="13"/>
  <c r="A42" i="11"/>
  <c r="E3" i="9"/>
  <c r="A42" i="8"/>
  <c r="C9" i="15" l="1"/>
  <c r="G9" i="15" s="1"/>
  <c r="J9" i="15" s="1"/>
  <c r="G9" i="18"/>
  <c r="J9" i="18" s="1"/>
  <c r="C7" i="15"/>
  <c r="G7" i="15" s="1"/>
  <c r="J7" i="15" s="1"/>
  <c r="G7" i="18"/>
  <c r="J7" i="18" s="1"/>
  <c r="J11" i="15" l="1"/>
  <c r="D13" i="15" s="1"/>
  <c r="J11" i="18"/>
  <c r="D13" i="18" s="1"/>
  <c r="E3" i="5" l="1"/>
  <c r="G8" i="5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F19" i="4"/>
  <c r="A6" i="4"/>
  <c r="C2" i="3"/>
  <c r="A1" i="18" s="1"/>
  <c r="C3" i="3"/>
  <c r="A15" i="15" l="1"/>
  <c r="A1" i="12"/>
  <c r="A1" i="13"/>
  <c r="A1" i="11"/>
  <c r="A1" i="19"/>
  <c r="A1" i="15"/>
  <c r="I7" i="5"/>
  <c r="H3" i="13"/>
  <c r="B3" i="15"/>
  <c r="L5" i="5"/>
  <c r="G7" i="5"/>
  <c r="H3" i="11"/>
  <c r="H3" i="12"/>
  <c r="A1" i="4"/>
  <c r="A1" i="8"/>
  <c r="A1" i="9"/>
  <c r="A1" i="7"/>
  <c r="H3" i="9"/>
  <c r="H3" i="7"/>
  <c r="H3" i="8"/>
  <c r="H5" i="5"/>
  <c r="H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2" authorId="0" shapeId="0" xr:uid="{49E6F7EC-B1E6-440E-B02B-840A9E70C52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回数を入力
</t>
        </r>
      </text>
    </comment>
    <comment ref="B3" authorId="0" shapeId="0" xr:uid="{4B988F5A-BA6A-4024-A5AE-79A8197E851A}">
      <text>
        <r>
          <rPr>
            <b/>
            <sz val="9"/>
            <color indexed="81"/>
            <rFont val="MS P ゴシック"/>
            <family val="3"/>
            <charset val="128"/>
          </rPr>
          <t>年度を入力
西暦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1" authorId="0" shapeId="0" xr:uid="{44514B78-40F5-4EB2-9C76-D857ED5D533A}">
      <text>
        <r>
          <rPr>
            <b/>
            <sz val="9"/>
            <color indexed="81"/>
            <rFont val="MS P ゴシック"/>
            <family val="3"/>
            <charset val="128"/>
          </rPr>
          <t>yyyy/mm/dd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" authorId="0" shapeId="0" xr:uid="{299CA204-CBA8-49F5-8EE4-700C59B0F61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31 鳥取県
32 島根県
33 岡山県
34 広島県
35 山口県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1" authorId="0" shapeId="0" xr:uid="{2C665CF4-BF8E-4AFD-87D3-57484871B963}">
      <text>
        <r>
          <rPr>
            <b/>
            <sz val="9"/>
            <color indexed="81"/>
            <rFont val="MS P ゴシック"/>
            <family val="3"/>
            <charset val="128"/>
          </rPr>
          <t>yyyy/mm/dd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" authorId="0" shapeId="0" xr:uid="{AF6B464F-19FF-40B4-A8E7-D3E884C24D5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31 鳥取県
32 島根県
33 岡山県
34 広島県
35 山口県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<sst xmlns="http://schemas.openxmlformats.org/spreadsheetml/2006/main" count="384" uniqueCount="117">
  <si>
    <t>ふりがな</t>
  </si>
  <si>
    <t>年齢</t>
    <rPh sb="0" eb="2">
      <t>ネンレイ</t>
    </rPh>
    <phoneticPr fontId="1"/>
  </si>
  <si>
    <t>所属名</t>
    <rPh sb="0" eb="3">
      <t>ショゾクメイ</t>
    </rPh>
    <phoneticPr fontId="1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</si>
  <si>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</si>
  <si>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備考</t>
    <rPh sb="0" eb="2">
      <t>ビコウ</t>
    </rPh>
    <phoneticPr fontId="1"/>
  </si>
  <si>
    <t>年度</t>
    <rPh sb="0" eb="2">
      <t>ネンド</t>
    </rPh>
    <phoneticPr fontId="2"/>
  </si>
  <si>
    <t>第〇〇回</t>
    <rPh sb="0" eb="1">
      <t>ダイ</t>
    </rPh>
    <rPh sb="3" eb="4">
      <t>カイ</t>
    </rPh>
    <phoneticPr fontId="2"/>
  </si>
  <si>
    <t>中国地区総合バドミントン選手権大会</t>
    <phoneticPr fontId="2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</si>
  <si>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</si>
  <si>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</si>
  <si>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</si>
  <si>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他種目01</t>
    <rPh sb="0" eb="3">
      <t>タシュモク</t>
    </rPh>
    <phoneticPr fontId="2"/>
  </si>
  <si>
    <t>他種目02</t>
    <rPh sb="0" eb="3">
      <t>タシュモク</t>
    </rPh>
    <phoneticPr fontId="2"/>
  </si>
  <si>
    <t>他種目03</t>
    <rPh sb="0" eb="3">
      <t>タシュモク</t>
    </rPh>
    <phoneticPr fontId="2"/>
  </si>
  <si>
    <t>他種目04</t>
    <rPh sb="0" eb="3">
      <t>タシュモク</t>
    </rPh>
    <phoneticPr fontId="2"/>
  </si>
  <si>
    <t>他種目05</t>
    <rPh sb="0" eb="3">
      <t>タシュモク</t>
    </rPh>
    <phoneticPr fontId="2"/>
  </si>
  <si>
    <t>MD</t>
    <phoneticPr fontId="2"/>
  </si>
  <si>
    <t>MD/XD</t>
    <phoneticPr fontId="2"/>
  </si>
  <si>
    <t>MS</t>
    <phoneticPr fontId="2"/>
  </si>
  <si>
    <t>MS/XD</t>
    <phoneticPr fontId="2"/>
  </si>
  <si>
    <t>WD</t>
    <phoneticPr fontId="2"/>
  </si>
  <si>
    <t>WD/XD</t>
    <phoneticPr fontId="2"/>
  </si>
  <si>
    <t>WS</t>
    <phoneticPr fontId="2"/>
  </si>
  <si>
    <t>MS/MD</t>
    <phoneticPr fontId="2"/>
  </si>
  <si>
    <t>他種目06</t>
    <rPh sb="0" eb="3">
      <t>タシュモク</t>
    </rPh>
    <phoneticPr fontId="2"/>
  </si>
  <si>
    <t>WS/WD</t>
    <phoneticPr fontId="2"/>
  </si>
  <si>
    <t>県名</t>
    <rPh sb="0" eb="2">
      <t>ケンメイ</t>
    </rPh>
    <phoneticPr fontId="2"/>
  </si>
  <si>
    <t>会長名</t>
    <rPh sb="0" eb="3">
      <t>カイチョウメイ</t>
    </rPh>
    <phoneticPr fontId="2"/>
  </si>
  <si>
    <t>岡山県</t>
  </si>
  <si>
    <t>荒木 雷太</t>
    <rPh sb="0" eb="2">
      <t>アラキ</t>
    </rPh>
    <rPh sb="3" eb="5">
      <t>ライタ</t>
    </rPh>
    <phoneticPr fontId="1"/>
  </si>
  <si>
    <t>704-8127</t>
  </si>
  <si>
    <t>岡山県岡山市西大寺新 14-23</t>
  </si>
  <si>
    <t>広島県</t>
  </si>
  <si>
    <t>松藤 研介</t>
    <rPh sb="0" eb="2">
      <t>マツフジ</t>
    </rPh>
    <rPh sb="3" eb="5">
      <t>ケンスケ</t>
    </rPh>
    <phoneticPr fontId="1"/>
  </si>
  <si>
    <t>山口県</t>
  </si>
  <si>
    <t>754-0001</t>
  </si>
  <si>
    <t>山口県山口市小郡上郷1361-3</t>
  </si>
  <si>
    <t>野村 義徳</t>
  </si>
  <si>
    <t>鳥取県</t>
  </si>
  <si>
    <t>680-1437</t>
  </si>
  <si>
    <t>鳥取県鳥取市大畑435</t>
  </si>
  <si>
    <t>（0857）57-0949</t>
  </si>
  <si>
    <t>島根県</t>
  </si>
  <si>
    <t>成相 安信</t>
  </si>
  <si>
    <t>699-1221</t>
  </si>
  <si>
    <t>島根県雲南市大東町飯田１１４-１</t>
    <rPh sb="3" eb="11">
      <t>ウンナンシダイトウチョウイイダ</t>
    </rPh>
    <phoneticPr fontId="1"/>
  </si>
  <si>
    <t>岩田 守弘</t>
    <rPh sb="0" eb="2">
      <t>イワタ</t>
    </rPh>
    <rPh sb="3" eb="5">
      <t>モリヒロ</t>
    </rPh>
    <phoneticPr fontId="1"/>
  </si>
  <si>
    <t>会長</t>
    <rPh sb="0" eb="2">
      <t>カイチョウ</t>
    </rPh>
    <phoneticPr fontId="2"/>
  </si>
  <si>
    <t>申込責任者（県協会理事長）</t>
  </si>
  <si>
    <t>県コード</t>
    <rPh sb="0" eb="1">
      <t>ケン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</si>
  <si>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</si>
  <si>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上記の者を当県の代表選手として認定します。</t>
    <rPh sb="0" eb="2">
      <t>ジョウキ</t>
    </rPh>
    <rPh sb="3" eb="4">
      <t>モノ</t>
    </rPh>
    <rPh sb="5" eb="6">
      <t>トウ</t>
    </rPh>
    <rPh sb="6" eb="7">
      <t>ケン</t>
    </rPh>
    <rPh sb="8" eb="10">
      <t>ダイヒョウ</t>
    </rPh>
    <rPh sb="10" eb="12">
      <t>センシュ</t>
    </rPh>
    <rPh sb="15" eb="17">
      <t>ニンテイ</t>
    </rPh>
    <phoneticPr fontId="1"/>
  </si>
  <si>
    <t>なお、当該選手は、(公財)日本ﾊﾞﾄﾞﾐﾝﾄﾝ協会会員登録済みです。</t>
    <rPh sb="3" eb="5">
      <t>トウガイ</t>
    </rPh>
    <rPh sb="5" eb="7">
      <t>センシュ</t>
    </rPh>
    <rPh sb="10" eb="11">
      <t>コウ</t>
    </rPh>
    <rPh sb="11" eb="12">
      <t>ザイ</t>
    </rPh>
    <rPh sb="13" eb="15">
      <t>ニホン</t>
    </rPh>
    <rPh sb="23" eb="25">
      <t>キョウカイ</t>
    </rPh>
    <rPh sb="25" eb="27">
      <t>カイイン</t>
    </rPh>
    <rPh sb="27" eb="29">
      <t>トウロク</t>
    </rPh>
    <rPh sb="29" eb="30">
      <t>ス</t>
    </rPh>
    <phoneticPr fontId="1"/>
  </si>
  <si>
    <t/>
  </si>
  <si>
    <t>バドミントン協会</t>
    <rPh sb="6" eb="8">
      <t>キョウカイ</t>
    </rPh>
    <phoneticPr fontId="1"/>
  </si>
  <si>
    <t>申込責任者（県協会理事長）</t>
    <rPh sb="0" eb="2">
      <t>モウシコミ</t>
    </rPh>
    <rPh sb="2" eb="5">
      <t>セキニンシャ</t>
    </rPh>
    <rPh sb="6" eb="7">
      <t>ケン</t>
    </rPh>
    <rPh sb="7" eb="9">
      <t>キョウカイ</t>
    </rPh>
    <rPh sb="9" eb="12">
      <t>リジチョウ</t>
    </rPh>
    <phoneticPr fontId="1"/>
  </si>
  <si>
    <t>〒</t>
  </si>
  <si>
    <t>TEL</t>
  </si>
  <si>
    <t>住所</t>
    <rPh sb="0" eb="2">
      <t>ジュウショ</t>
    </rPh>
    <phoneticPr fontId="1"/>
  </si>
  <si>
    <t>㊞</t>
    <phoneticPr fontId="2"/>
  </si>
  <si>
    <t>申込み日</t>
    <rPh sb="0" eb="2">
      <t>モウシコ</t>
    </rPh>
    <rPh sb="3" eb="4">
      <t>ビ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</si>
  <si>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</si>
  <si>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③ 各種目でランク順に記入してください。</t>
    <rPh sb="2" eb="5">
      <t>カクシュモク</t>
    </rPh>
    <rPh sb="9" eb="10">
      <t>ジュン</t>
    </rPh>
    <rPh sb="11" eb="13">
      <t>キニュウ</t>
    </rPh>
    <phoneticPr fontId="1"/>
  </si>
  <si>
    <t>② 推薦出場者は、備考欄に推薦と記入してください。</t>
    <rPh sb="2" eb="4">
      <t>スイセン</t>
    </rPh>
    <rPh sb="4" eb="7">
      <t>シュツジョウシャ</t>
    </rPh>
    <rPh sb="9" eb="11">
      <t>ビコウ</t>
    </rPh>
    <rPh sb="11" eb="12">
      <t>ラン</t>
    </rPh>
    <rPh sb="13" eb="15">
      <t>スイセン</t>
    </rPh>
    <rPh sb="16" eb="18">
      <t>キニュウ</t>
    </rPh>
    <phoneticPr fontId="1"/>
  </si>
  <si>
    <t>①「種目」「他の出場種目」の欄には、MS（男子単）、XD（混合複）のように、種目名を記入してください。</t>
    <rPh sb="2" eb="4">
      <t>シュモク</t>
    </rPh>
    <rPh sb="6" eb="7">
      <t>タ</t>
    </rPh>
    <rPh sb="8" eb="10">
      <t>シュツジョウ</t>
    </rPh>
    <rPh sb="10" eb="12">
      <t>シュモク</t>
    </rPh>
    <rPh sb="14" eb="15">
      <t>ラン</t>
    </rPh>
    <rPh sb="21" eb="22">
      <t>オトコ</t>
    </rPh>
    <rPh sb="22" eb="23">
      <t>コ</t>
    </rPh>
    <rPh sb="23" eb="24">
      <t>タン</t>
    </rPh>
    <rPh sb="29" eb="31">
      <t>コンゴウ</t>
    </rPh>
    <rPh sb="31" eb="32">
      <t>フク</t>
    </rPh>
    <rPh sb="38" eb="40">
      <t>シュモク</t>
    </rPh>
    <rPh sb="40" eb="41">
      <t>メイ</t>
    </rPh>
    <rPh sb="42" eb="44">
      <t>キニュウ</t>
    </rPh>
    <phoneticPr fontId="1"/>
  </si>
  <si>
    <t>XD</t>
  </si>
  <si>
    <t>男子シングルスの部</t>
  </si>
  <si>
    <t>ランク</t>
    <phoneticPr fontId="1"/>
  </si>
  <si>
    <t>女子シングルスの部</t>
    <rPh sb="0" eb="1">
      <t>オンナ</t>
    </rPh>
    <phoneticPr fontId="2"/>
  </si>
  <si>
    <t>男子ダブルスの部</t>
    <phoneticPr fontId="2"/>
  </si>
  <si>
    <t>XD</t>
    <phoneticPr fontId="2"/>
  </si>
  <si>
    <t>WS/XD</t>
    <phoneticPr fontId="2"/>
  </si>
  <si>
    <t>県名</t>
    <rPh sb="0" eb="2">
      <t>ケンメイ</t>
    </rPh>
    <phoneticPr fontId="8"/>
  </si>
  <si>
    <t>　</t>
    <phoneticPr fontId="8"/>
  </si>
  <si>
    <t>種　　目</t>
    <rPh sb="0" eb="1">
      <t>タネ</t>
    </rPh>
    <rPh sb="3" eb="4">
      <t>メ</t>
    </rPh>
    <phoneticPr fontId="8"/>
  </si>
  <si>
    <t>数</t>
    <rPh sb="0" eb="1">
      <t>カズ</t>
    </rPh>
    <phoneticPr fontId="8"/>
  </si>
  <si>
    <t>金　　　　　　額</t>
    <rPh sb="0" eb="1">
      <t>キン</t>
    </rPh>
    <rPh sb="7" eb="8">
      <t>ガク</t>
    </rPh>
    <phoneticPr fontId="8"/>
  </si>
  <si>
    <t>※</t>
    <phoneticPr fontId="8"/>
  </si>
  <si>
    <t>男子シングルス</t>
    <rPh sb="0" eb="2">
      <t>ダンシ</t>
    </rPh>
    <phoneticPr fontId="8"/>
  </si>
  <si>
    <t>名</t>
    <rPh sb="0" eb="1">
      <t>メイ</t>
    </rPh>
    <phoneticPr fontId="8"/>
  </si>
  <si>
    <t>×</t>
    <phoneticPr fontId="8"/>
  </si>
  <si>
    <t>＝</t>
    <phoneticPr fontId="8"/>
  </si>
  <si>
    <t>円</t>
    <rPh sb="0" eb="1">
      <t>エン</t>
    </rPh>
    <phoneticPr fontId="8"/>
  </si>
  <si>
    <t>男子ダブルス</t>
    <rPh sb="0" eb="2">
      <t>ダンシ</t>
    </rPh>
    <phoneticPr fontId="8"/>
  </si>
  <si>
    <t>組</t>
    <rPh sb="0" eb="1">
      <t>クミ</t>
    </rPh>
    <phoneticPr fontId="8"/>
  </si>
  <si>
    <t>女子シングルス</t>
    <rPh sb="0" eb="2">
      <t>ジョシ</t>
    </rPh>
    <phoneticPr fontId="8"/>
  </si>
  <si>
    <t>女子ダブルス</t>
    <rPh sb="0" eb="2">
      <t>ジョシ</t>
    </rPh>
    <phoneticPr fontId="8"/>
  </si>
  <si>
    <t>混合ダブルス</t>
    <rPh sb="0" eb="2">
      <t>コンゴウ</t>
    </rPh>
    <phoneticPr fontId="8"/>
  </si>
  <si>
    <t>合　　　　　計</t>
    <rPh sb="0" eb="1">
      <t>ゴウ</t>
    </rPh>
    <rPh sb="6" eb="7">
      <t>ケイ</t>
    </rPh>
    <phoneticPr fontId="8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</si>
  <si>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8"/>
  </si>
  <si>
    <t>円を納付いたします。</t>
    <rPh sb="0" eb="1">
      <t>エン</t>
    </rPh>
    <rPh sb="2" eb="4">
      <t>ノウフ</t>
    </rPh>
    <phoneticPr fontId="8"/>
  </si>
  <si>
    <t>会長</t>
    <rPh sb="0" eb="2">
      <t>カイチョウ</t>
    </rPh>
    <phoneticPr fontId="1"/>
  </si>
  <si>
    <t>福濱 隆宏</t>
    <rPh sb="0" eb="2">
      <t>フクハマ</t>
    </rPh>
    <rPh sb="3" eb="5">
      <t>タカヒロ</t>
    </rPh>
    <phoneticPr fontId="1"/>
  </si>
  <si>
    <t>源   憲治</t>
    <phoneticPr fontId="2"/>
  </si>
  <si>
    <t>小田 和文</t>
    <rPh sb="0" eb="2">
      <t>オダ</t>
    </rPh>
    <rPh sb="3" eb="5">
      <t>カズフミ</t>
    </rPh>
    <phoneticPr fontId="1"/>
  </si>
  <si>
    <t>女子ダブルスの部</t>
    <rPh sb="0" eb="1">
      <t>オンナ</t>
    </rPh>
    <phoneticPr fontId="2"/>
  </si>
  <si>
    <t>混合ダブルスの部</t>
    <rPh sb="0" eb="2">
      <t>コンゴウ</t>
    </rPh>
    <phoneticPr fontId="2"/>
  </si>
  <si>
    <t>入力項目</t>
    <rPh sb="0" eb="2">
      <t>ニュウリョク</t>
    </rPh>
    <rPh sb="2" eb="4">
      <t>コウモク</t>
    </rPh>
    <phoneticPr fontId="2"/>
  </si>
  <si>
    <t>ランク入力で表示</t>
    <rPh sb="3" eb="5">
      <t>ニュウリョク</t>
    </rPh>
    <rPh sb="6" eb="8">
      <t>ヒョウジ</t>
    </rPh>
    <phoneticPr fontId="2"/>
  </si>
  <si>
    <t>入力のこと</t>
    <rPh sb="0" eb="2">
      <t>ニュウリョク</t>
    </rPh>
    <phoneticPr fontId="2"/>
  </si>
  <si>
    <t>自動計算</t>
    <rPh sb="0" eb="4">
      <t>ジドウケイサン</t>
    </rPh>
    <phoneticPr fontId="2"/>
  </si>
  <si>
    <t>プルダウンリスト</t>
    <phoneticPr fontId="2"/>
  </si>
  <si>
    <t>姓名の間は全角スぺース</t>
    <rPh sb="0" eb="1">
      <t>セイ</t>
    </rPh>
    <rPh sb="1" eb="2">
      <t>メイ</t>
    </rPh>
    <rPh sb="3" eb="4">
      <t>アイダ</t>
    </rPh>
    <rPh sb="5" eb="7">
      <t>ゼンカク</t>
    </rPh>
    <phoneticPr fontId="2"/>
  </si>
  <si>
    <t>yyyy/mm/dd</t>
    <phoneticPr fontId="2"/>
  </si>
  <si>
    <t>直接入力可</t>
    <rPh sb="0" eb="4">
      <t>チョクセツニュウリョク</t>
    </rPh>
    <rPh sb="4" eb="5">
      <t>カ</t>
    </rPh>
    <phoneticPr fontId="2"/>
  </si>
  <si>
    <t>別途作成データの値貼り付け可</t>
    <rPh sb="0" eb="2">
      <t>ベット</t>
    </rPh>
    <rPh sb="2" eb="4">
      <t>サクセイ</t>
    </rPh>
    <rPh sb="8" eb="9">
      <t>アタイ</t>
    </rPh>
    <rPh sb="9" eb="10">
      <t>ハ</t>
    </rPh>
    <rPh sb="11" eb="12">
      <t>ツ</t>
    </rPh>
    <rPh sb="13" eb="14">
      <t>カ</t>
    </rPh>
    <phoneticPr fontId="2"/>
  </si>
  <si>
    <t>平岡 英雄</t>
    <rPh sb="0" eb="2">
      <t>ヒラオカ</t>
    </rPh>
    <rPh sb="3" eb="5">
      <t>ヒデオ</t>
    </rPh>
    <phoneticPr fontId="2"/>
  </si>
  <si>
    <t>（0854）43-3761</t>
  </si>
  <si>
    <t>090-9466-4818</t>
  </si>
  <si>
    <t>090-9466-4818</t>
    <phoneticPr fontId="2"/>
  </si>
  <si>
    <t>090-2295-5129</t>
  </si>
  <si>
    <t>尾崎　清</t>
    <rPh sb="0" eb="2">
      <t>オザキ</t>
    </rPh>
    <rPh sb="3" eb="4">
      <t>キヨシ</t>
    </rPh>
    <phoneticPr fontId="2"/>
  </si>
  <si>
    <t>広島県佐伯区美鈴が丘緑2-10-30</t>
    <rPh sb="0" eb="3">
      <t>ヒロシマケン</t>
    </rPh>
    <rPh sb="3" eb="6">
      <t>サエキク</t>
    </rPh>
    <rPh sb="6" eb="8">
      <t>ミスズ</t>
    </rPh>
    <rPh sb="9" eb="10">
      <t>オカ</t>
    </rPh>
    <rPh sb="10" eb="11">
      <t>ミドリ</t>
    </rPh>
    <phoneticPr fontId="2"/>
  </si>
  <si>
    <t>090-4899-9378</t>
  </si>
  <si>
    <t>731-5113</t>
  </si>
  <si>
    <t>731-5113</t>
    <phoneticPr fontId="2"/>
  </si>
  <si>
    <t>源   憲治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</si>
</sst>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yyyy/mm/dd"/>
    <numFmt numFmtId="177" formatCode="[$]ggge&quot;年&quot;m&quot;月&quot;d&quot;日&quot;;@" x16r2:formatCode16="[$-ja-JP-x-gannen]ggge&quot;年&quot;m&quot;月&quot;d&quot;日&quot;;@"/>
    <numFmt numFmtId="178" formatCode="#,##0_ "/>
    <numFmt numFmtId="179" formatCode="[$-411]ggge&quot;年&quot;m&quot;月&quot;d&quot;日&quot;;@"/>
  </numFmts>
  <fonts count="17">
    <font>
      <sz val="11"/>
      <color theme="1"/>
      <name val="メイリオ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メイリオ"/>
      <family val="2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/>
    <xf numFmtId="0" fontId="10" fillId="0" borderId="0" xfId="2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3" fontId="11" fillId="0" borderId="0" xfId="1" applyNumberFormat="1" applyFont="1" applyAlignment="1">
      <alignment horizontal="center" vertical="center"/>
    </xf>
    <xf numFmtId="41" fontId="11" fillId="0" borderId="0" xfId="1" applyNumberFormat="1" applyFont="1">
      <alignment vertical="center"/>
    </xf>
    <xf numFmtId="0" fontId="10" fillId="0" borderId="0" xfId="2" applyFont="1" applyAlignment="1">
      <alignment horizontal="right" vertical="center"/>
    </xf>
    <xf numFmtId="3" fontId="10" fillId="0" borderId="0" xfId="2" applyNumberFormat="1" applyFont="1" applyAlignment="1">
      <alignment horizontal="center" vertical="center"/>
    </xf>
    <xf numFmtId="41" fontId="10" fillId="0" borderId="0" xfId="2" applyNumberFormat="1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3" fontId="10" fillId="0" borderId="27" xfId="3" applyNumberFormat="1" applyFont="1" applyBorder="1" applyAlignment="1">
      <alignment horizontal="center" vertical="center"/>
    </xf>
    <xf numFmtId="41" fontId="10" fillId="0" borderId="29" xfId="1" applyNumberFormat="1" applyFont="1" applyBorder="1">
      <alignment vertical="center"/>
    </xf>
    <xf numFmtId="178" fontId="10" fillId="0" borderId="30" xfId="1" applyNumberFormat="1" applyFont="1" applyBorder="1" applyAlignment="1">
      <alignment horizontal="center" vertical="center"/>
    </xf>
    <xf numFmtId="0" fontId="10" fillId="0" borderId="28" xfId="1" applyFont="1" applyBorder="1">
      <alignment vertical="center"/>
    </xf>
    <xf numFmtId="41" fontId="10" fillId="0" borderId="30" xfId="1" applyNumberFormat="1" applyFont="1" applyBorder="1">
      <alignment vertical="center"/>
    </xf>
    <xf numFmtId="0" fontId="10" fillId="0" borderId="32" xfId="1" applyFont="1" applyBorder="1">
      <alignment vertical="center"/>
    </xf>
    <xf numFmtId="0" fontId="10" fillId="0" borderId="31" xfId="1" applyFont="1" applyBorder="1" applyAlignment="1">
      <alignment horizontal="center" vertical="center"/>
    </xf>
    <xf numFmtId="0" fontId="10" fillId="0" borderId="37" xfId="1" applyFont="1" applyBorder="1">
      <alignment vertical="center"/>
    </xf>
    <xf numFmtId="3" fontId="10" fillId="0" borderId="20" xfId="1" applyNumberFormat="1" applyFont="1" applyBorder="1" applyAlignment="1">
      <alignment horizontal="center" vertical="center"/>
    </xf>
    <xf numFmtId="41" fontId="10" fillId="0" borderId="18" xfId="1" applyNumberFormat="1" applyFont="1" applyBorder="1">
      <alignment vertical="center"/>
    </xf>
    <xf numFmtId="0" fontId="10" fillId="0" borderId="19" xfId="1" applyFont="1" applyBorder="1">
      <alignment vertical="center"/>
    </xf>
    <xf numFmtId="3" fontId="10" fillId="0" borderId="0" xfId="1" applyNumberFormat="1" applyFont="1" applyAlignment="1">
      <alignment horizontal="center" vertical="center"/>
    </xf>
    <xf numFmtId="41" fontId="10" fillId="0" borderId="0" xfId="1" applyNumberFormat="1" applyFont="1">
      <alignment vertical="center"/>
    </xf>
    <xf numFmtId="0" fontId="10" fillId="0" borderId="0" xfId="1" applyFont="1">
      <alignment vertical="center"/>
    </xf>
    <xf numFmtId="41" fontId="10" fillId="0" borderId="33" xfId="1" applyNumberFormat="1" applyFont="1" applyBorder="1">
      <alignment vertical="center"/>
    </xf>
    <xf numFmtId="41" fontId="10" fillId="0" borderId="36" xfId="1" applyNumberFormat="1" applyFont="1" applyBorder="1">
      <alignment vertical="center"/>
    </xf>
    <xf numFmtId="0" fontId="11" fillId="0" borderId="38" xfId="1" applyFont="1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justifyLastLine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77" fontId="0" fillId="3" borderId="15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distributed" vertical="center" justifyLastLine="1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distributed" vertical="center" inden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distributed" vertical="center" justifyLastLine="1"/>
    </xf>
    <xf numFmtId="176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 shrinkToFit="1"/>
    </xf>
    <xf numFmtId="0" fontId="0" fillId="5" borderId="0" xfId="0" applyFill="1">
      <alignment vertical="center"/>
    </xf>
    <xf numFmtId="0" fontId="12" fillId="0" borderId="3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5" borderId="39" xfId="0" applyFont="1" applyFill="1" applyBorder="1" applyAlignment="1">
      <alignment horizontal="left"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/>
    </xf>
    <xf numFmtId="0" fontId="10" fillId="4" borderId="0" xfId="2" applyFont="1" applyFill="1">
      <alignment vertical="center"/>
    </xf>
    <xf numFmtId="0" fontId="10" fillId="4" borderId="0" xfId="2" applyFont="1" applyFill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179" fontId="10" fillId="0" borderId="0" xfId="2" applyNumberFormat="1" applyFont="1" applyAlignment="1">
      <alignment horizontal="distributed" vertical="center" indent="1"/>
    </xf>
    <xf numFmtId="0" fontId="10" fillId="0" borderId="31" xfId="1" applyFont="1" applyBorder="1" applyAlignment="1">
      <alignment horizontal="left" vertical="center" indent="1"/>
    </xf>
    <xf numFmtId="0" fontId="10" fillId="0" borderId="32" xfId="1" applyFont="1" applyBorder="1" applyAlignment="1">
      <alignment horizontal="left" vertical="center" indent="1"/>
    </xf>
    <xf numFmtId="0" fontId="10" fillId="0" borderId="34" xfId="1" applyFont="1" applyBorder="1" applyAlignment="1">
      <alignment horizontal="left" vertical="center" indent="1"/>
    </xf>
    <xf numFmtId="0" fontId="10" fillId="0" borderId="35" xfId="1" applyFont="1" applyBorder="1" applyAlignment="1">
      <alignment horizontal="left" vertical="center" indent="1"/>
    </xf>
    <xf numFmtId="0" fontId="10" fillId="0" borderId="20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0" fontId="10" fillId="0" borderId="25" xfId="1" applyFont="1" applyBorder="1" applyAlignment="1">
      <alignment horizontal="left" vertical="center" indent="1"/>
    </xf>
    <xf numFmtId="0" fontId="10" fillId="0" borderId="26" xfId="1" applyFont="1" applyBorder="1" applyAlignment="1">
      <alignment horizontal="left" vertical="center" indent="1"/>
    </xf>
    <xf numFmtId="0" fontId="9" fillId="0" borderId="0" xfId="1" applyFont="1" applyAlignment="1">
      <alignment horizontal="center" vertical="center"/>
    </xf>
    <xf numFmtId="0" fontId="10" fillId="0" borderId="38" xfId="2" applyFont="1" applyBorder="1" applyAlignment="1">
      <alignment horizontal="distributed" vertical="center" justifyLastLine="1"/>
    </xf>
    <xf numFmtId="0" fontId="10" fillId="0" borderId="21" xfId="1" applyFont="1" applyBorder="1" applyAlignment="1">
      <alignment horizontal="center" vertical="center"/>
    </xf>
    <xf numFmtId="3" fontId="10" fillId="0" borderId="22" xfId="1" applyNumberFormat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3" fontId="10" fillId="0" borderId="2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</cellXfs>
  <cellStyles count="4">
    <cellStyle name="通貨 2" xfId="3" xr:uid="{93585A5B-BEEE-4815-B9A9-9F55A6175AC2}"/>
    <cellStyle name="標準" xfId="0" builtinId="0"/>
    <cellStyle name="標準 2" xfId="2" xr:uid="{3E629492-F09E-4D94-A286-0DB988BC32D9}"/>
    <cellStyle name="標準_【参加料納入票】（第53回中国地区総合バドミントン選手権大会）" xfId="1" xr:uid="{E67DD4D5-0212-43EB-AAC4-060C2A72E9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411480</xdr:colOff>
      <xdr:row>6</xdr:row>
      <xdr:rowOff>205740</xdr:rowOff>
    </xdr:from>
    <xdr:to>
      <xdr:col>12</xdr:col>
      <xdr:colOff>350520</xdr:colOff>
      <xdr:row>12</xdr:row>
      <xdr:rowOff>68580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D86C07-63A3-9D54-FDCA-03262855167D}"/>
            </a:ext>
          </a:extLst>
        </xdr:cNvPr>
        <xdr:cNvSpPr txBox="1"/>
      </xdr:nvSpPr>
      <xdr:spPr>
        <a:xfrm>
          <a:off x="7132320" y="1554480"/>
          <a:ext cx="4076700" cy="1188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各県協会会長・理事長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メンテナンス要　中国地区協会事務局に確認のこと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各県協会で訂正可能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F5C9253-A5F7-4E34-9900-A4A4C17146E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43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CBB443C-0407-44A7-B043-A5B0610D03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53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B3A87F2-57B0-4F6B-AC57-C57658AF8E1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64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15</xdr:row>
          <xdr:rowOff>121920</xdr:rowOff>
        </xdr:from>
        <xdr:to>
          <xdr:col>11</xdr:col>
          <xdr:colOff>601980</xdr:colOff>
          <xdr:row>20</xdr:row>
          <xdr:rowOff>213360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7A80DA8-5251-407E-8BE3-12B0F1BEBF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HELP_申込み県協会入力!$F$5:$M$9" spid="_x0000_s276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3360" y="4754880"/>
              <a:ext cx="5585460" cy="1196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114300</xdr:colOff>
      <xdr:row>5</xdr:row>
      <xdr:rowOff>251460</xdr:rowOff>
    </xdr:from>
    <xdr:to>
      <xdr:col>18</xdr:col>
      <xdr:colOff>396240</xdr:colOff>
      <xdr:row>9</xdr:row>
      <xdr:rowOff>281940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B95FFA7-6703-5B92-9D92-28525A50494E}"/>
            </a:ext>
          </a:extLst>
        </xdr:cNvPr>
        <xdr:cNvSpPr txBox="1"/>
      </xdr:nvSpPr>
      <xdr:spPr>
        <a:xfrm>
          <a:off x="6667500" y="1882140"/>
          <a:ext cx="3368040" cy="13106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＊入力項目なし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＊数式不具合の場合は直接入力のこと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B319826-8D02-47FF-BFA6-BBF37603F1D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HELP_申込み県協会入力!$E$2:$M$9" spid="_x0000_s287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10</xdr:col>
      <xdr:colOff>0</xdr:colOff>
      <xdr:row>0</xdr:row>
      <xdr:rowOff>83820</xdr:rowOff>
    </xdr:from>
    <xdr:to>
      <xdr:col>12</xdr:col>
      <xdr:colOff>960120</xdr:colOff>
      <xdr:row>3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129D661-1717-4931-949E-4097B98EBDEA}"/>
            </a:ext>
          </a:extLst>
        </xdr:cNvPr>
        <xdr:cNvSpPr txBox="1"/>
      </xdr:nvSpPr>
      <xdr:spPr>
        <a:xfrm>
          <a:off x="7185660" y="83820"/>
          <a:ext cx="3368040" cy="723900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＊印刷設定　拡大縮小オプション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シートを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ページに印刷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11</xdr:col>
      <xdr:colOff>1470660</xdr:colOff>
      <xdr:row>12</xdr:row>
      <xdr:rowOff>83820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9BB887-18A7-4480-BC76-0F99538D4FAB}"/>
            </a:ext>
          </a:extLst>
        </xdr:cNvPr>
        <xdr:cNvSpPr txBox="1"/>
      </xdr:nvSpPr>
      <xdr:spPr>
        <a:xfrm>
          <a:off x="5989320" y="1569720"/>
          <a:ext cx="4076700" cy="1188720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各県協会会長・理事長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メンテナンス要　中国地区協会事務局に確認のこと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各県協会で訂正可能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15</xdr:row>
          <xdr:rowOff>121920</xdr:rowOff>
        </xdr:from>
        <xdr:to>
          <xdr:col>11</xdr:col>
          <xdr:colOff>601980</xdr:colOff>
          <xdr:row>20</xdr:row>
          <xdr:rowOff>213360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57B36B95-9335-D4F6-9252-3EA07726CF1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F$5:$M$9" spid="_x0000_s174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3360" y="4754880"/>
              <a:ext cx="5585460" cy="1196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26</xdr:row>
          <xdr:rowOff>28575</xdr:rowOff>
        </xdr:from>
        <xdr:to>
          <xdr:col>8</xdr:col>
          <xdr:colOff>819076</xdr:colOff>
          <xdr:row>34</xdr:row>
          <xdr:rowOff>30851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FD8A9A1-1486-64C7-C6F6-77FC4A15042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1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6219825"/>
              <a:ext cx="6696000" cy="20596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16489E4-481D-4660-9549-1C6939AFEE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13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9</xdr:col>
          <xdr:colOff>13335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01AA74C-B944-41B1-ABA6-1DD13A4B63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23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2C0A93A-3E22-492D-A333-56EB68E834B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02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E6DCC-297B-40B5-8A43-9394B6AD9EDF}">
  <sheetPr>
    <tabColor rgb="FF0070C0"/>
  </sheetPr>
  <dimension ref="A1:N8"/>
  <sheetViews>
    <sheetView workbookViewId="0">
      <selection activeCell="E22" sqref="E22"/>
    </sheetView>
  </sheetViews>
  <sheetFormatPr defaultRowHeight="18.75"/>
  <cols>
    <col min="1" max="6" width="9" customWidth="1"/>
    <col min="11" max="11" width="9" bestFit="1" customWidth="1"/>
    <col min="12" max="12" width="31.6640625" bestFit="1" customWidth="1"/>
    <col min="13" max="13" width="15.77734375" bestFit="1" customWidth="1"/>
  </cols>
  <sheetData>
    <row r="1" spans="1:14" ht="19.5" thickBot="1">
      <c r="A1" t="s">
        <v>7</v>
      </c>
      <c r="H1" t="s">
        <v>49</v>
      </c>
      <c r="I1" t="s">
        <v>26</v>
      </c>
      <c r="J1" t="s">
        <v>47</v>
      </c>
      <c r="K1" t="s">
        <v>48</v>
      </c>
    </row>
    <row r="2" spans="1:14" ht="19.5" thickBot="1">
      <c r="A2" t="s">
        <v>6</v>
      </c>
      <c r="B2" s="56">
        <v>67</v>
      </c>
      <c r="C2" t="str">
        <f>CONCATENATE("第",B2,"回",A1)</f>
        <v>第67回中国地区総合バドミントン選手権大会</v>
      </c>
      <c r="H2">
        <v>31</v>
      </c>
      <c r="I2" t="s">
        <v>38</v>
      </c>
      <c r="J2" t="s">
        <v>92</v>
      </c>
      <c r="K2" t="s">
        <v>39</v>
      </c>
      <c r="L2" t="s">
        <v>40</v>
      </c>
      <c r="M2" s="1" t="s">
        <v>41</v>
      </c>
      <c r="N2" t="s">
        <v>93</v>
      </c>
    </row>
    <row r="3" spans="1:14" ht="19.5" thickBot="1">
      <c r="A3" t="s">
        <v>5</v>
      </c>
      <c r="B3" s="57">
        <v>2024</v>
      </c>
      <c r="C3" t="str">
        <f>CONCATENATE(B3,"/",4,"/",1)</f>
        <v>2024/4/1</v>
      </c>
      <c r="H3">
        <v>32</v>
      </c>
      <c r="I3" t="s">
        <v>42</v>
      </c>
      <c r="J3" t="s">
        <v>43</v>
      </c>
      <c r="K3" t="s">
        <v>44</v>
      </c>
      <c r="L3" t="s">
        <v>45</v>
      </c>
      <c r="M3" s="1" t="s">
        <v>107</v>
      </c>
      <c r="N3" t="s">
        <v>46</v>
      </c>
    </row>
    <row r="4" spans="1:14">
      <c r="H4">
        <v>33</v>
      </c>
      <c r="I4" t="s">
        <v>28</v>
      </c>
      <c r="J4" t="s">
        <v>29</v>
      </c>
      <c r="K4" t="s">
        <v>30</v>
      </c>
      <c r="L4" t="s">
        <v>31</v>
      </c>
      <c r="M4" s="1" t="s">
        <v>109</v>
      </c>
      <c r="N4" t="s">
        <v>94</v>
      </c>
    </row>
    <row r="5" spans="1:14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24</v>
      </c>
      <c r="H5">
        <v>34</v>
      </c>
      <c r="I5" t="s">
        <v>32</v>
      </c>
      <c r="J5" t="s">
        <v>33</v>
      </c>
      <c r="K5" t="s">
        <v>115</v>
      </c>
      <c r="L5" t="s">
        <v>112</v>
      </c>
      <c r="M5" s="1" t="s">
        <v>110</v>
      </c>
      <c r="N5" t="s">
        <v>111</v>
      </c>
    </row>
    <row r="6" spans="1:14">
      <c r="A6" s="1" t="s">
        <v>16</v>
      </c>
      <c r="B6" s="1" t="s">
        <v>18</v>
      </c>
      <c r="C6" s="1" t="s">
        <v>20</v>
      </c>
      <c r="D6" s="1" t="s">
        <v>22</v>
      </c>
      <c r="E6" s="1" t="s">
        <v>18</v>
      </c>
      <c r="F6" s="1" t="s">
        <v>22</v>
      </c>
      <c r="H6">
        <v>35</v>
      </c>
      <c r="I6" t="s">
        <v>34</v>
      </c>
      <c r="J6" t="s">
        <v>106</v>
      </c>
      <c r="K6" t="s">
        <v>35</v>
      </c>
      <c r="L6" t="s">
        <v>36</v>
      </c>
      <c r="M6" s="1" t="s">
        <v>113</v>
      </c>
      <c r="N6" t="s">
        <v>37</v>
      </c>
    </row>
    <row r="7" spans="1:14">
      <c r="A7" s="1" t="s">
        <v>70</v>
      </c>
      <c r="B7" s="1" t="s">
        <v>70</v>
      </c>
      <c r="C7" s="1" t="s">
        <v>70</v>
      </c>
      <c r="D7" s="1" t="s">
        <v>65</v>
      </c>
      <c r="E7" s="1" t="s">
        <v>16</v>
      </c>
      <c r="F7" s="1" t="s">
        <v>20</v>
      </c>
      <c r="M7" s="1"/>
    </row>
    <row r="8" spans="1:14">
      <c r="A8" s="1" t="s">
        <v>17</v>
      </c>
      <c r="B8" s="1" t="s">
        <v>19</v>
      </c>
      <c r="C8" s="1" t="s">
        <v>21</v>
      </c>
      <c r="D8" s="1" t="s">
        <v>71</v>
      </c>
      <c r="E8" s="1" t="s">
        <v>23</v>
      </c>
      <c r="F8" s="1" t="s">
        <v>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849F-2D63-4C1B-86EF-24C0787BBD75}">
  <sheetPr>
    <pageSetUpPr fitToPage="1"/>
  </sheetPr>
  <dimension ref="A1:J40"/>
  <sheetViews>
    <sheetView workbookViewId="0">
      <selection activeCell="K11" sqref="K11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9.886718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101" t="str">
        <f>CONCATENATE(tn,"  ","参加申込書")</f>
        <v>第67回中国地区総合バドミントン選手権大会  参加申込書</v>
      </c>
      <c r="B1" s="101"/>
      <c r="C1" s="101"/>
      <c r="D1" s="101"/>
      <c r="E1" s="101"/>
      <c r="F1" s="101"/>
      <c r="G1" s="101"/>
      <c r="H1" s="101"/>
      <c r="I1" s="101"/>
    </row>
    <row r="2" spans="1:9" ht="10.9" customHeight="1"/>
    <row r="3" spans="1:9" ht="24" customHeight="1">
      <c r="B3" s="102" t="s">
        <v>69</v>
      </c>
      <c r="C3" s="103"/>
      <c r="D3" s="104"/>
      <c r="E3" s="17" t="str">
        <f>IF('男子ダブルス (2)'!A6="","","2/2")</f>
        <v/>
      </c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67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106" t="str">
        <f>IF(ISBLANK(B6),"","MD")</f>
        <v/>
      </c>
      <c r="B6" s="106"/>
      <c r="C6" s="62"/>
      <c r="D6" s="61"/>
      <c r="E6" s="63"/>
      <c r="F6" s="60" t="str">
        <f t="shared" ref="F6:F25" si="0">IF(E6&lt;&gt;"",DATEDIF(E6,DATEVALUE(nd),"Y"),"")</f>
        <v/>
      </c>
      <c r="G6" s="64"/>
      <c r="H6" s="60"/>
      <c r="I6" s="106"/>
    </row>
    <row r="7" spans="1:9" ht="19.149999999999999" customHeight="1">
      <c r="A7" s="107"/>
      <c r="B7" s="107"/>
      <c r="C7" s="62"/>
      <c r="D7" s="61"/>
      <c r="E7" s="63"/>
      <c r="F7" s="60" t="str">
        <f t="shared" si="0"/>
        <v/>
      </c>
      <c r="G7" s="64"/>
      <c r="H7" s="60"/>
      <c r="I7" s="107"/>
    </row>
    <row r="8" spans="1:9" ht="19.149999999999999" customHeight="1">
      <c r="A8" s="106" t="str">
        <f t="shared" ref="A8" si="1">IF(ISBLANK(B8),"","MD")</f>
        <v/>
      </c>
      <c r="B8" s="106"/>
      <c r="C8" s="62"/>
      <c r="D8" s="61"/>
      <c r="E8" s="63"/>
      <c r="F8" s="60" t="str">
        <f t="shared" si="0"/>
        <v/>
      </c>
      <c r="G8" s="64"/>
      <c r="H8" s="60"/>
      <c r="I8" s="106"/>
    </row>
    <row r="9" spans="1:9" ht="19.149999999999999" customHeight="1">
      <c r="A9" s="107"/>
      <c r="B9" s="107"/>
      <c r="C9" s="62"/>
      <c r="D9" s="61"/>
      <c r="E9" s="63"/>
      <c r="F9" s="60" t="str">
        <f t="shared" si="0"/>
        <v/>
      </c>
      <c r="G9" s="64"/>
      <c r="H9" s="60"/>
      <c r="I9" s="107"/>
    </row>
    <row r="10" spans="1:9" ht="19.149999999999999" customHeight="1">
      <c r="A10" s="106" t="str">
        <f t="shared" ref="A10" si="2">IF(ISBLANK(B10),"","MD")</f>
        <v/>
      </c>
      <c r="B10" s="106"/>
      <c r="C10" s="62"/>
      <c r="D10" s="61"/>
      <c r="E10" s="63"/>
      <c r="F10" s="60" t="str">
        <f t="shared" si="0"/>
        <v/>
      </c>
      <c r="G10" s="64"/>
      <c r="H10" s="60"/>
      <c r="I10" s="106"/>
    </row>
    <row r="11" spans="1:9" ht="19.149999999999999" customHeight="1">
      <c r="A11" s="107"/>
      <c r="B11" s="107"/>
      <c r="C11" s="62"/>
      <c r="D11" s="61"/>
      <c r="E11" s="63"/>
      <c r="F11" s="60" t="str">
        <f t="shared" si="0"/>
        <v/>
      </c>
      <c r="G11" s="64"/>
      <c r="H11" s="60"/>
      <c r="I11" s="107"/>
    </row>
    <row r="12" spans="1:9" ht="19.149999999999999" customHeight="1">
      <c r="A12" s="106" t="str">
        <f t="shared" ref="A12" si="3">IF(ISBLANK(B12),"","MD")</f>
        <v/>
      </c>
      <c r="B12" s="106"/>
      <c r="C12" s="62"/>
      <c r="D12" s="61"/>
      <c r="E12" s="63"/>
      <c r="F12" s="60" t="str">
        <f t="shared" si="0"/>
        <v/>
      </c>
      <c r="G12" s="64"/>
      <c r="H12" s="60"/>
      <c r="I12" s="106"/>
    </row>
    <row r="13" spans="1:9" ht="19.149999999999999" customHeight="1">
      <c r="A13" s="107"/>
      <c r="B13" s="107"/>
      <c r="C13" s="62"/>
      <c r="D13" s="61"/>
      <c r="E13" s="63"/>
      <c r="F13" s="60" t="str">
        <f t="shared" si="0"/>
        <v/>
      </c>
      <c r="G13" s="64"/>
      <c r="H13" s="60"/>
      <c r="I13" s="107"/>
    </row>
    <row r="14" spans="1:9" ht="19.149999999999999" customHeight="1">
      <c r="A14" s="106" t="str">
        <f t="shared" ref="A14" si="4">IF(ISBLANK(B14),"","MD")</f>
        <v/>
      </c>
      <c r="B14" s="106"/>
      <c r="C14" s="62"/>
      <c r="D14" s="61"/>
      <c r="E14" s="63"/>
      <c r="F14" s="60" t="str">
        <f t="shared" si="0"/>
        <v/>
      </c>
      <c r="G14" s="64"/>
      <c r="H14" s="60"/>
      <c r="I14" s="106"/>
    </row>
    <row r="15" spans="1:9" ht="19.149999999999999" customHeight="1">
      <c r="A15" s="107"/>
      <c r="B15" s="107"/>
      <c r="C15" s="62"/>
      <c r="D15" s="61"/>
      <c r="E15" s="63"/>
      <c r="F15" s="60" t="str">
        <f t="shared" si="0"/>
        <v/>
      </c>
      <c r="G15" s="64"/>
      <c r="H15" s="60"/>
      <c r="I15" s="107"/>
    </row>
    <row r="16" spans="1:9" ht="19.149999999999999" customHeight="1">
      <c r="A16" s="106" t="str">
        <f t="shared" ref="A16" si="5">IF(ISBLANK(B16),"","MD")</f>
        <v/>
      </c>
      <c r="B16" s="106"/>
      <c r="C16" s="62"/>
      <c r="D16" s="61"/>
      <c r="E16" s="63"/>
      <c r="F16" s="60" t="str">
        <f t="shared" si="0"/>
        <v/>
      </c>
      <c r="G16" s="64"/>
      <c r="H16" s="60"/>
      <c r="I16" s="106"/>
    </row>
    <row r="17" spans="1:9" ht="19.149999999999999" customHeight="1">
      <c r="A17" s="107"/>
      <c r="B17" s="107"/>
      <c r="C17" s="62"/>
      <c r="D17" s="61"/>
      <c r="E17" s="63"/>
      <c r="F17" s="60" t="str">
        <f t="shared" si="0"/>
        <v/>
      </c>
      <c r="G17" s="64"/>
      <c r="H17" s="60"/>
      <c r="I17" s="107"/>
    </row>
    <row r="18" spans="1:9" ht="19.149999999999999" customHeight="1">
      <c r="A18" s="106" t="str">
        <f t="shared" ref="A18" si="6">IF(ISBLANK(B18),"","MD")</f>
        <v/>
      </c>
      <c r="B18" s="106"/>
      <c r="C18" s="62"/>
      <c r="D18" s="61"/>
      <c r="E18" s="63"/>
      <c r="F18" s="60" t="str">
        <f t="shared" si="0"/>
        <v/>
      </c>
      <c r="G18" s="64"/>
      <c r="H18" s="60"/>
      <c r="I18" s="106"/>
    </row>
    <row r="19" spans="1:9" ht="19.149999999999999" customHeight="1">
      <c r="A19" s="107"/>
      <c r="B19" s="107"/>
      <c r="C19" s="62"/>
      <c r="D19" s="61"/>
      <c r="E19" s="63"/>
      <c r="F19" s="60" t="str">
        <f t="shared" si="0"/>
        <v/>
      </c>
      <c r="G19" s="64"/>
      <c r="H19" s="60"/>
      <c r="I19" s="107"/>
    </row>
    <row r="20" spans="1:9" ht="19.149999999999999" customHeight="1">
      <c r="A20" s="106" t="str">
        <f t="shared" ref="A20" si="7">IF(ISBLANK(B20),"","MD")</f>
        <v/>
      </c>
      <c r="B20" s="106"/>
      <c r="C20" s="62"/>
      <c r="D20" s="61"/>
      <c r="E20" s="63"/>
      <c r="F20" s="60" t="str">
        <f t="shared" si="0"/>
        <v/>
      </c>
      <c r="G20" s="65"/>
      <c r="H20" s="60"/>
      <c r="I20" s="106"/>
    </row>
    <row r="21" spans="1:9" ht="19.149999999999999" customHeight="1">
      <c r="A21" s="107"/>
      <c r="B21" s="107"/>
      <c r="C21" s="62"/>
      <c r="D21" s="61"/>
      <c r="E21" s="63"/>
      <c r="F21" s="60" t="str">
        <f t="shared" si="0"/>
        <v/>
      </c>
      <c r="G21" s="65"/>
      <c r="H21" s="60"/>
      <c r="I21" s="107"/>
    </row>
    <row r="22" spans="1:9" ht="19.149999999999999" customHeight="1">
      <c r="A22" s="106" t="str">
        <f t="shared" ref="A22" si="8">IF(ISBLANK(B22),"","MD")</f>
        <v/>
      </c>
      <c r="B22" s="106"/>
      <c r="C22" s="62"/>
      <c r="D22" s="61"/>
      <c r="E22" s="63"/>
      <c r="F22" s="60" t="str">
        <f t="shared" si="0"/>
        <v/>
      </c>
      <c r="G22" s="65"/>
      <c r="H22" s="60"/>
      <c r="I22" s="106"/>
    </row>
    <row r="23" spans="1:9" ht="19.149999999999999" customHeight="1">
      <c r="A23" s="107"/>
      <c r="B23" s="107"/>
      <c r="C23" s="62"/>
      <c r="D23" s="61"/>
      <c r="E23" s="63"/>
      <c r="F23" s="60" t="str">
        <f t="shared" si="0"/>
        <v/>
      </c>
      <c r="G23" s="65"/>
      <c r="H23" s="60"/>
      <c r="I23" s="107"/>
    </row>
    <row r="24" spans="1:9" ht="19.149999999999999" customHeight="1">
      <c r="A24" s="106" t="str">
        <f t="shared" ref="A24" si="9">IF(ISBLANK(B24),"","MD")</f>
        <v/>
      </c>
      <c r="B24" s="106"/>
      <c r="C24" s="62"/>
      <c r="D24" s="61"/>
      <c r="E24" s="63"/>
      <c r="F24" s="60" t="str">
        <f t="shared" si="0"/>
        <v/>
      </c>
      <c r="G24" s="65"/>
      <c r="H24" s="60"/>
      <c r="I24" s="106"/>
    </row>
    <row r="25" spans="1:9" ht="19.149999999999999" customHeight="1">
      <c r="A25" s="107"/>
      <c r="B25" s="107"/>
      <c r="C25" s="62"/>
      <c r="D25" s="61"/>
      <c r="E25" s="63"/>
      <c r="F25" s="60" t="str">
        <f t="shared" si="0"/>
        <v/>
      </c>
      <c r="G25" s="65"/>
      <c r="H25" s="60"/>
      <c r="I25" s="107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5" t="s">
        <v>61</v>
      </c>
      <c r="B36" s="105"/>
      <c r="C36" s="4" t="s">
        <v>64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63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62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</sheetData>
  <mergeCells count="33">
    <mergeCell ref="I10:I11"/>
    <mergeCell ref="I12:I13"/>
    <mergeCell ref="I14:I15"/>
    <mergeCell ref="A10:A11"/>
    <mergeCell ref="B10:B11"/>
    <mergeCell ref="A12:A13"/>
    <mergeCell ref="A14:A15"/>
    <mergeCell ref="B12:B13"/>
    <mergeCell ref="B14:B15"/>
    <mergeCell ref="A1:I1"/>
    <mergeCell ref="B3:D3"/>
    <mergeCell ref="A6:A7"/>
    <mergeCell ref="B6:B7"/>
    <mergeCell ref="A8:A9"/>
    <mergeCell ref="B8:B9"/>
    <mergeCell ref="I6:I7"/>
    <mergeCell ref="I8:I9"/>
    <mergeCell ref="A24:A25"/>
    <mergeCell ref="B24:B25"/>
    <mergeCell ref="A36:B36"/>
    <mergeCell ref="A22:A23"/>
    <mergeCell ref="B22:B23"/>
    <mergeCell ref="A16:A17"/>
    <mergeCell ref="B16:B17"/>
    <mergeCell ref="A18:A19"/>
    <mergeCell ref="B18:B19"/>
    <mergeCell ref="A20:A21"/>
    <mergeCell ref="B20:B21"/>
    <mergeCell ref="I16:I17"/>
    <mergeCell ref="I18:I19"/>
    <mergeCell ref="I20:I21"/>
    <mergeCell ref="I22:I23"/>
    <mergeCell ref="I24:I25"/>
  </mergeCells>
  <phoneticPr fontId="2"/>
  <dataValidations count="1">
    <dataValidation type="list" allowBlank="1" showInputMessage="1" showErrorMessage="1" sqref="H6:H25" xr:uid="{B4A24074-BD43-40A9-95DE-B7CAFC4A073D}">
      <formula1>ts_02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7" orientation="portrait" horizontalDpi="0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91636-4321-48E4-8A06-FB879FFE5418}">
  <sheetPr>
    <pageSetUpPr fitToPage="1"/>
  </sheetPr>
  <dimension ref="A1:J40"/>
  <sheetViews>
    <sheetView workbookViewId="0">
      <selection activeCell="I43" sqref="I43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101" t="str">
        <f>CONCATENATE(tn,"  ","参加申込書")</f>
        <v>第67回中国地区総合バドミントン選手権大会  参加申込書</v>
      </c>
      <c r="B1" s="101"/>
      <c r="C1" s="101"/>
      <c r="D1" s="101"/>
      <c r="E1" s="101"/>
      <c r="F1" s="101"/>
      <c r="G1" s="101"/>
      <c r="H1" s="101"/>
      <c r="I1" s="101"/>
    </row>
    <row r="2" spans="1:9" ht="10.9" customHeight="1"/>
    <row r="3" spans="1:9" ht="24" customHeight="1">
      <c r="B3" s="102" t="s">
        <v>68</v>
      </c>
      <c r="C3" s="103"/>
      <c r="D3" s="104"/>
      <c r="E3" s="16"/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67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60" t="str">
        <f>IF(ISBLANK(B6),"","WS")</f>
        <v/>
      </c>
      <c r="B6" s="60"/>
      <c r="C6" s="62"/>
      <c r="D6" s="61"/>
      <c r="E6" s="63"/>
      <c r="F6" s="60" t="str">
        <f t="shared" ref="F6:F16" si="0">IF(E6&lt;&gt;"",DATEDIF(E6,DATEVALUE(nd),"Y"),"")</f>
        <v/>
      </c>
      <c r="G6" s="64"/>
      <c r="H6" s="60"/>
      <c r="I6" s="60"/>
    </row>
    <row r="7" spans="1:9" ht="19.149999999999999" customHeight="1">
      <c r="A7" s="60" t="str">
        <f t="shared" ref="A7:A25" si="1">IF(ISBLANK(B7),"","WS")</f>
        <v/>
      </c>
      <c r="B7" s="60"/>
      <c r="C7" s="62"/>
      <c r="D7" s="61"/>
      <c r="E7" s="63"/>
      <c r="F7" s="60" t="str">
        <f t="shared" si="0"/>
        <v/>
      </c>
      <c r="G7" s="64"/>
      <c r="H7" s="60"/>
      <c r="I7" s="60"/>
    </row>
    <row r="8" spans="1:9" ht="19.149999999999999" customHeight="1">
      <c r="A8" s="60" t="str">
        <f t="shared" si="1"/>
        <v/>
      </c>
      <c r="B8" s="60"/>
      <c r="C8" s="62"/>
      <c r="D8" s="61"/>
      <c r="E8" s="63"/>
      <c r="F8" s="60" t="str">
        <f t="shared" si="0"/>
        <v/>
      </c>
      <c r="G8" s="64"/>
      <c r="H8" s="60"/>
      <c r="I8" s="60"/>
    </row>
    <row r="9" spans="1:9" ht="19.149999999999999" customHeight="1">
      <c r="A9" s="60" t="str">
        <f t="shared" si="1"/>
        <v/>
      </c>
      <c r="B9" s="60"/>
      <c r="C9" s="62"/>
      <c r="D9" s="61"/>
      <c r="E9" s="63"/>
      <c r="F9" s="60" t="str">
        <f t="shared" si="0"/>
        <v/>
      </c>
      <c r="G9" s="64"/>
      <c r="H9" s="60"/>
      <c r="I9" s="60"/>
    </row>
    <row r="10" spans="1:9" ht="19.149999999999999" customHeight="1">
      <c r="A10" s="60" t="str">
        <f t="shared" si="1"/>
        <v/>
      </c>
      <c r="B10" s="60"/>
      <c r="C10" s="62"/>
      <c r="D10" s="61"/>
      <c r="E10" s="63"/>
      <c r="F10" s="60" t="str">
        <f t="shared" si="0"/>
        <v/>
      </c>
      <c r="G10" s="64"/>
      <c r="H10" s="60"/>
      <c r="I10" s="60"/>
    </row>
    <row r="11" spans="1:9" ht="19.149999999999999" customHeight="1">
      <c r="A11" s="60" t="str">
        <f t="shared" si="1"/>
        <v/>
      </c>
      <c r="B11" s="60"/>
      <c r="C11" s="62"/>
      <c r="D11" s="61"/>
      <c r="E11" s="63"/>
      <c r="F11" s="60" t="str">
        <f t="shared" si="0"/>
        <v/>
      </c>
      <c r="G11" s="64"/>
      <c r="H11" s="60"/>
      <c r="I11" s="60"/>
    </row>
    <row r="12" spans="1:9" ht="19.149999999999999" customHeight="1">
      <c r="A12" s="60" t="str">
        <f t="shared" si="1"/>
        <v/>
      </c>
      <c r="B12" s="60"/>
      <c r="C12" s="62"/>
      <c r="D12" s="61"/>
      <c r="E12" s="63"/>
      <c r="F12" s="60" t="str">
        <f t="shared" si="0"/>
        <v/>
      </c>
      <c r="G12" s="64"/>
      <c r="H12" s="60"/>
      <c r="I12" s="60"/>
    </row>
    <row r="13" spans="1:9" ht="19.149999999999999" customHeight="1">
      <c r="A13" s="60" t="str">
        <f t="shared" si="1"/>
        <v/>
      </c>
      <c r="B13" s="60"/>
      <c r="C13" s="62"/>
      <c r="D13" s="61"/>
      <c r="E13" s="63"/>
      <c r="F13" s="60" t="str">
        <f t="shared" si="0"/>
        <v/>
      </c>
      <c r="G13" s="64"/>
      <c r="H13" s="60"/>
      <c r="I13" s="60"/>
    </row>
    <row r="14" spans="1:9" ht="19.149999999999999" customHeight="1">
      <c r="A14" s="60" t="str">
        <f t="shared" si="1"/>
        <v/>
      </c>
      <c r="B14" s="60"/>
      <c r="C14" s="62"/>
      <c r="D14" s="61"/>
      <c r="E14" s="63"/>
      <c r="F14" s="60" t="str">
        <f t="shared" si="0"/>
        <v/>
      </c>
      <c r="G14" s="64"/>
      <c r="H14" s="60"/>
      <c r="I14" s="60"/>
    </row>
    <row r="15" spans="1:9" ht="19.149999999999999" customHeight="1">
      <c r="A15" s="60" t="str">
        <f t="shared" si="1"/>
        <v/>
      </c>
      <c r="B15" s="60"/>
      <c r="C15" s="62"/>
      <c r="D15" s="61"/>
      <c r="E15" s="63"/>
      <c r="F15" s="60" t="str">
        <f t="shared" si="0"/>
        <v/>
      </c>
      <c r="G15" s="64"/>
      <c r="H15" s="60"/>
      <c r="I15" s="60"/>
    </row>
    <row r="16" spans="1:9" ht="19.149999999999999" customHeight="1">
      <c r="A16" s="60" t="str">
        <f t="shared" si="1"/>
        <v/>
      </c>
      <c r="B16" s="60"/>
      <c r="C16" s="62"/>
      <c r="D16" s="61"/>
      <c r="E16" s="63"/>
      <c r="F16" s="60" t="str">
        <f t="shared" si="0"/>
        <v/>
      </c>
      <c r="G16" s="64"/>
      <c r="H16" s="60"/>
      <c r="I16" s="60"/>
    </row>
    <row r="17" spans="1:9" ht="19.149999999999999" customHeight="1">
      <c r="A17" s="60" t="str">
        <f t="shared" si="1"/>
        <v/>
      </c>
      <c r="B17" s="60"/>
      <c r="C17" s="62"/>
      <c r="D17" s="61"/>
      <c r="E17" s="63"/>
      <c r="F17" s="60" t="str">
        <f t="shared" ref="F17:F25" si="2">IF(E17&lt;&gt;"",DATEDIF(E17,DATEVALUE(nd),"Y"),"")</f>
        <v/>
      </c>
      <c r="G17" s="64"/>
      <c r="H17" s="60"/>
      <c r="I17" s="60"/>
    </row>
    <row r="18" spans="1:9" ht="19.149999999999999" customHeight="1">
      <c r="A18" s="60" t="str">
        <f t="shared" si="1"/>
        <v/>
      </c>
      <c r="B18" s="60"/>
      <c r="C18" s="62"/>
      <c r="D18" s="65"/>
      <c r="E18" s="63"/>
      <c r="F18" s="60" t="str">
        <f t="shared" si="2"/>
        <v/>
      </c>
      <c r="G18" s="64"/>
      <c r="H18" s="60"/>
      <c r="I18" s="60"/>
    </row>
    <row r="19" spans="1:9" ht="19.149999999999999" customHeight="1">
      <c r="A19" s="60" t="str">
        <f t="shared" si="1"/>
        <v/>
      </c>
      <c r="B19" s="60"/>
      <c r="C19" s="62"/>
      <c r="D19" s="65"/>
      <c r="E19" s="63"/>
      <c r="F19" s="60" t="str">
        <f t="shared" si="2"/>
        <v/>
      </c>
      <c r="G19" s="64"/>
      <c r="H19" s="60"/>
      <c r="I19" s="60"/>
    </row>
    <row r="20" spans="1:9" ht="19.149999999999999" customHeight="1">
      <c r="A20" s="60" t="str">
        <f t="shared" si="1"/>
        <v/>
      </c>
      <c r="B20" s="60"/>
      <c r="C20" s="62"/>
      <c r="D20" s="65"/>
      <c r="E20" s="63"/>
      <c r="F20" s="60" t="str">
        <f t="shared" si="2"/>
        <v/>
      </c>
      <c r="G20" s="65"/>
      <c r="H20" s="60"/>
      <c r="I20" s="60"/>
    </row>
    <row r="21" spans="1:9" ht="19.149999999999999" customHeight="1">
      <c r="A21" s="60" t="str">
        <f t="shared" si="1"/>
        <v/>
      </c>
      <c r="B21" s="60"/>
      <c r="C21" s="62"/>
      <c r="D21" s="65"/>
      <c r="E21" s="63"/>
      <c r="F21" s="60" t="str">
        <f t="shared" si="2"/>
        <v/>
      </c>
      <c r="G21" s="65"/>
      <c r="H21" s="60"/>
      <c r="I21" s="60"/>
    </row>
    <row r="22" spans="1:9" ht="19.149999999999999" customHeight="1">
      <c r="A22" s="60" t="str">
        <f t="shared" si="1"/>
        <v/>
      </c>
      <c r="B22" s="60"/>
      <c r="C22" s="66"/>
      <c r="D22" s="65"/>
      <c r="E22" s="63"/>
      <c r="F22" s="60" t="str">
        <f t="shared" si="2"/>
        <v/>
      </c>
      <c r="G22" s="65"/>
      <c r="H22" s="60"/>
      <c r="I22" s="60"/>
    </row>
    <row r="23" spans="1:9" ht="19.149999999999999" customHeight="1">
      <c r="A23" s="60" t="str">
        <f t="shared" si="1"/>
        <v/>
      </c>
      <c r="B23" s="60"/>
      <c r="C23" s="65"/>
      <c r="D23" s="65"/>
      <c r="E23" s="65"/>
      <c r="F23" s="60" t="str">
        <f t="shared" si="2"/>
        <v/>
      </c>
      <c r="G23" s="65"/>
      <c r="H23" s="60"/>
      <c r="I23" s="60"/>
    </row>
    <row r="24" spans="1:9" ht="19.149999999999999" customHeight="1">
      <c r="A24" s="60" t="str">
        <f t="shared" si="1"/>
        <v/>
      </c>
      <c r="B24" s="60"/>
      <c r="C24" s="65"/>
      <c r="D24" s="65"/>
      <c r="E24" s="65"/>
      <c r="F24" s="60" t="str">
        <f t="shared" si="2"/>
        <v/>
      </c>
      <c r="G24" s="65"/>
      <c r="H24" s="60"/>
      <c r="I24" s="60"/>
    </row>
    <row r="25" spans="1:9" ht="19.149999999999999" customHeight="1">
      <c r="A25" s="60" t="str">
        <f t="shared" si="1"/>
        <v/>
      </c>
      <c r="B25" s="60"/>
      <c r="C25" s="65"/>
      <c r="D25" s="65"/>
      <c r="E25" s="65"/>
      <c r="F25" s="60" t="str">
        <f t="shared" si="2"/>
        <v/>
      </c>
      <c r="G25" s="65"/>
      <c r="H25" s="60"/>
      <c r="I25" s="60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5" t="s">
        <v>61</v>
      </c>
      <c r="B36" s="105"/>
      <c r="C36" s="4" t="s">
        <v>64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63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62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</sheetData>
  <mergeCells count="3">
    <mergeCell ref="A1:I1"/>
    <mergeCell ref="B3:D3"/>
    <mergeCell ref="A36:B36"/>
  </mergeCells>
  <phoneticPr fontId="2"/>
  <dataValidations count="1">
    <dataValidation type="list" allowBlank="1" showInputMessage="1" showErrorMessage="1" sqref="H6:H25" xr:uid="{34DBC172-5E70-4C74-BDCF-B447E67D5CD1}">
      <formula1>ts_03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7" orientation="portrait" horizontalDpi="0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D09F-41CB-4EE6-A292-D037F52FAAD0}">
  <sheetPr>
    <pageSetUpPr fitToPage="1"/>
  </sheetPr>
  <dimension ref="A1:J42"/>
  <sheetViews>
    <sheetView workbookViewId="0">
      <selection activeCell="E12" sqref="E12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101" t="str">
        <f>CONCATENATE(tn,"  ","参加申込書")</f>
        <v>第67回中国地区総合バドミントン選手権大会  参加申込書</v>
      </c>
      <c r="B1" s="101"/>
      <c r="C1" s="101"/>
      <c r="D1" s="101"/>
      <c r="E1" s="101"/>
      <c r="F1" s="101"/>
      <c r="G1" s="101"/>
      <c r="H1" s="101"/>
      <c r="I1" s="101"/>
    </row>
    <row r="2" spans="1:9" ht="10.9" customHeight="1"/>
    <row r="3" spans="1:9" ht="24" customHeight="1">
      <c r="B3" s="102" t="s">
        <v>95</v>
      </c>
      <c r="C3" s="103"/>
      <c r="D3" s="104"/>
      <c r="E3" s="17" t="str">
        <f>IF('女子ダブルス (2)'!A6="","","1/2")</f>
        <v/>
      </c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67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106" t="str">
        <f>IF(ISBLANK(B6),"","WD")</f>
        <v/>
      </c>
      <c r="B6" s="106"/>
      <c r="C6" s="62"/>
      <c r="D6" s="61"/>
      <c r="E6" s="63"/>
      <c r="F6" s="60" t="str">
        <f t="shared" ref="F6:F25" si="0">IF(E6&lt;&gt;"",DATEDIF(E6,DATEVALUE(nd),"Y"),"")</f>
        <v/>
      </c>
      <c r="G6" s="64"/>
      <c r="H6" s="60"/>
      <c r="I6" s="106"/>
    </row>
    <row r="7" spans="1:9" ht="19.149999999999999" customHeight="1">
      <c r="A7" s="107"/>
      <c r="B7" s="107"/>
      <c r="C7" s="62"/>
      <c r="D7" s="61"/>
      <c r="E7" s="63"/>
      <c r="F7" s="60" t="str">
        <f t="shared" si="0"/>
        <v/>
      </c>
      <c r="G7" s="64"/>
      <c r="H7" s="60"/>
      <c r="I7" s="107"/>
    </row>
    <row r="8" spans="1:9" ht="19.149999999999999" customHeight="1">
      <c r="A8" s="106" t="str">
        <f t="shared" ref="A8" si="1">IF(ISBLANK(B8),"","WD")</f>
        <v/>
      </c>
      <c r="B8" s="106"/>
      <c r="C8" s="62"/>
      <c r="D8" s="61"/>
      <c r="E8" s="63"/>
      <c r="F8" s="60" t="str">
        <f t="shared" si="0"/>
        <v/>
      </c>
      <c r="G8" s="64"/>
      <c r="H8" s="60"/>
      <c r="I8" s="106"/>
    </row>
    <row r="9" spans="1:9" ht="19.149999999999999" customHeight="1">
      <c r="A9" s="107"/>
      <c r="B9" s="107"/>
      <c r="C9" s="62"/>
      <c r="D9" s="61"/>
      <c r="E9" s="63"/>
      <c r="F9" s="60" t="str">
        <f t="shared" si="0"/>
        <v/>
      </c>
      <c r="G9" s="64"/>
      <c r="H9" s="60"/>
      <c r="I9" s="107"/>
    </row>
    <row r="10" spans="1:9" ht="19.149999999999999" customHeight="1">
      <c r="A10" s="106" t="str">
        <f t="shared" ref="A10" si="2">IF(ISBLANK(B10),"","WD")</f>
        <v/>
      </c>
      <c r="B10" s="106"/>
      <c r="C10" s="62"/>
      <c r="D10" s="61"/>
      <c r="E10" s="63"/>
      <c r="F10" s="60" t="str">
        <f t="shared" si="0"/>
        <v/>
      </c>
      <c r="G10" s="64"/>
      <c r="H10" s="60"/>
      <c r="I10" s="106"/>
    </row>
    <row r="11" spans="1:9" ht="19.149999999999999" customHeight="1">
      <c r="A11" s="107"/>
      <c r="B11" s="107"/>
      <c r="C11" s="62"/>
      <c r="D11" s="61"/>
      <c r="E11" s="63"/>
      <c r="F11" s="60" t="str">
        <f t="shared" si="0"/>
        <v/>
      </c>
      <c r="G11" s="64"/>
      <c r="H11" s="60"/>
      <c r="I11" s="107"/>
    </row>
    <row r="12" spans="1:9" ht="19.149999999999999" customHeight="1">
      <c r="A12" s="106" t="str">
        <f t="shared" ref="A12" si="3">IF(ISBLANK(B12),"","WD")</f>
        <v/>
      </c>
      <c r="B12" s="106"/>
      <c r="C12" s="62"/>
      <c r="D12" s="61"/>
      <c r="E12" s="63"/>
      <c r="F12" s="60" t="str">
        <f t="shared" si="0"/>
        <v/>
      </c>
      <c r="G12" s="64"/>
      <c r="H12" s="60"/>
      <c r="I12" s="106"/>
    </row>
    <row r="13" spans="1:9" ht="19.149999999999999" customHeight="1">
      <c r="A13" s="107"/>
      <c r="B13" s="107"/>
      <c r="C13" s="62"/>
      <c r="D13" s="61"/>
      <c r="E13" s="63"/>
      <c r="F13" s="60" t="str">
        <f t="shared" si="0"/>
        <v/>
      </c>
      <c r="G13" s="64"/>
      <c r="H13" s="60"/>
      <c r="I13" s="107"/>
    </row>
    <row r="14" spans="1:9" ht="19.149999999999999" customHeight="1">
      <c r="A14" s="106" t="str">
        <f t="shared" ref="A14" si="4">IF(ISBLANK(B14),"","WD")</f>
        <v/>
      </c>
      <c r="B14" s="106"/>
      <c r="C14" s="62"/>
      <c r="D14" s="61"/>
      <c r="E14" s="63"/>
      <c r="F14" s="60" t="str">
        <f t="shared" si="0"/>
        <v/>
      </c>
      <c r="G14" s="64"/>
      <c r="H14" s="60"/>
      <c r="I14" s="106"/>
    </row>
    <row r="15" spans="1:9" ht="19.149999999999999" customHeight="1">
      <c r="A15" s="107"/>
      <c r="B15" s="107"/>
      <c r="C15" s="62"/>
      <c r="D15" s="61"/>
      <c r="E15" s="63"/>
      <c r="F15" s="60" t="str">
        <f t="shared" si="0"/>
        <v/>
      </c>
      <c r="G15" s="64"/>
      <c r="H15" s="60"/>
      <c r="I15" s="107"/>
    </row>
    <row r="16" spans="1:9" ht="19.149999999999999" customHeight="1">
      <c r="A16" s="106" t="str">
        <f t="shared" ref="A16" si="5">IF(ISBLANK(B16),"","WD")</f>
        <v/>
      </c>
      <c r="B16" s="106"/>
      <c r="C16" s="62"/>
      <c r="D16" s="61"/>
      <c r="E16" s="63"/>
      <c r="F16" s="60" t="str">
        <f t="shared" si="0"/>
        <v/>
      </c>
      <c r="G16" s="64"/>
      <c r="H16" s="60"/>
      <c r="I16" s="106"/>
    </row>
    <row r="17" spans="1:9" ht="19.149999999999999" customHeight="1">
      <c r="A17" s="107"/>
      <c r="B17" s="107"/>
      <c r="C17" s="62"/>
      <c r="D17" s="61"/>
      <c r="E17" s="63"/>
      <c r="F17" s="60" t="str">
        <f t="shared" si="0"/>
        <v/>
      </c>
      <c r="G17" s="64"/>
      <c r="H17" s="60"/>
      <c r="I17" s="107"/>
    </row>
    <row r="18" spans="1:9" ht="19.149999999999999" customHeight="1">
      <c r="A18" s="106" t="str">
        <f t="shared" ref="A18" si="6">IF(ISBLANK(B18),"","WD")</f>
        <v/>
      </c>
      <c r="B18" s="106"/>
      <c r="C18" s="62"/>
      <c r="D18" s="61"/>
      <c r="E18" s="63"/>
      <c r="F18" s="60" t="str">
        <f t="shared" si="0"/>
        <v/>
      </c>
      <c r="G18" s="64"/>
      <c r="H18" s="60"/>
      <c r="I18" s="106"/>
    </row>
    <row r="19" spans="1:9" ht="19.149999999999999" customHeight="1">
      <c r="A19" s="107"/>
      <c r="B19" s="107"/>
      <c r="C19" s="62"/>
      <c r="D19" s="61"/>
      <c r="E19" s="63"/>
      <c r="F19" s="60" t="str">
        <f t="shared" si="0"/>
        <v/>
      </c>
      <c r="G19" s="64"/>
      <c r="H19" s="60"/>
      <c r="I19" s="107"/>
    </row>
    <row r="20" spans="1:9" ht="19.149999999999999" customHeight="1">
      <c r="A20" s="106" t="str">
        <f t="shared" ref="A20" si="7">IF(ISBLANK(B20),"","WD")</f>
        <v/>
      </c>
      <c r="B20" s="106"/>
      <c r="C20" s="62"/>
      <c r="D20" s="61"/>
      <c r="E20" s="63"/>
      <c r="F20" s="60" t="str">
        <f t="shared" si="0"/>
        <v/>
      </c>
      <c r="G20" s="64"/>
      <c r="H20" s="60"/>
      <c r="I20" s="106"/>
    </row>
    <row r="21" spans="1:9" ht="19.149999999999999" customHeight="1">
      <c r="A21" s="107"/>
      <c r="B21" s="107"/>
      <c r="C21" s="62"/>
      <c r="D21" s="61"/>
      <c r="E21" s="63"/>
      <c r="F21" s="60" t="str">
        <f t="shared" si="0"/>
        <v/>
      </c>
      <c r="G21" s="64"/>
      <c r="H21" s="60"/>
      <c r="I21" s="107"/>
    </row>
    <row r="22" spans="1:9" ht="19.149999999999999" customHeight="1">
      <c r="A22" s="106" t="str">
        <f t="shared" ref="A22" si="8">IF(ISBLANK(B22),"","WD")</f>
        <v/>
      </c>
      <c r="B22" s="106"/>
      <c r="C22" s="62"/>
      <c r="D22" s="61"/>
      <c r="E22" s="63"/>
      <c r="F22" s="60" t="str">
        <f t="shared" si="0"/>
        <v/>
      </c>
      <c r="G22" s="64"/>
      <c r="H22" s="60"/>
      <c r="I22" s="106"/>
    </row>
    <row r="23" spans="1:9" ht="19.149999999999999" customHeight="1">
      <c r="A23" s="107"/>
      <c r="B23" s="107"/>
      <c r="C23" s="62"/>
      <c r="D23" s="61"/>
      <c r="E23" s="63"/>
      <c r="F23" s="60" t="str">
        <f t="shared" si="0"/>
        <v/>
      </c>
      <c r="G23" s="64"/>
      <c r="H23" s="60"/>
      <c r="I23" s="107"/>
    </row>
    <row r="24" spans="1:9" ht="19.149999999999999" customHeight="1">
      <c r="A24" s="106" t="str">
        <f t="shared" ref="A24" si="9">IF(ISBLANK(B24),"","WD")</f>
        <v/>
      </c>
      <c r="B24" s="106"/>
      <c r="C24" s="62"/>
      <c r="D24" s="61"/>
      <c r="E24" s="63"/>
      <c r="F24" s="60" t="str">
        <f t="shared" si="0"/>
        <v/>
      </c>
      <c r="G24" s="64"/>
      <c r="H24" s="60"/>
      <c r="I24" s="106"/>
    </row>
    <row r="25" spans="1:9" ht="19.149999999999999" customHeight="1">
      <c r="A25" s="107"/>
      <c r="B25" s="107"/>
      <c r="C25" s="62"/>
      <c r="D25" s="61"/>
      <c r="E25" s="63"/>
      <c r="F25" s="60" t="str">
        <f t="shared" si="0"/>
        <v/>
      </c>
      <c r="G25" s="64"/>
      <c r="H25" s="60"/>
      <c r="I25" s="107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5" t="s">
        <v>61</v>
      </c>
      <c r="B36" s="105"/>
      <c r="C36" s="4" t="s">
        <v>64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63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62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  <row r="41" spans="1:10">
      <c r="A41">
        <f>'女子ダブルス (2)'!$A$40</f>
        <v>0</v>
      </c>
    </row>
    <row r="42" spans="1:10">
      <c r="A42">
        <f>SUM(A40:A41)</f>
        <v>0</v>
      </c>
    </row>
  </sheetData>
  <mergeCells count="33">
    <mergeCell ref="I10:I11"/>
    <mergeCell ref="I12:I13"/>
    <mergeCell ref="I14:I15"/>
    <mergeCell ref="A10:A11"/>
    <mergeCell ref="B10:B11"/>
    <mergeCell ref="A12:A13"/>
    <mergeCell ref="A14:A15"/>
    <mergeCell ref="B12:B13"/>
    <mergeCell ref="B14:B15"/>
    <mergeCell ref="A1:I1"/>
    <mergeCell ref="B3:D3"/>
    <mergeCell ref="A6:A7"/>
    <mergeCell ref="B6:B7"/>
    <mergeCell ref="A8:A9"/>
    <mergeCell ref="B8:B9"/>
    <mergeCell ref="I6:I7"/>
    <mergeCell ref="I8:I9"/>
    <mergeCell ref="A24:A25"/>
    <mergeCell ref="B24:B25"/>
    <mergeCell ref="A36:B36"/>
    <mergeCell ref="A22:A23"/>
    <mergeCell ref="B22:B23"/>
    <mergeCell ref="A16:A17"/>
    <mergeCell ref="B16:B17"/>
    <mergeCell ref="A18:A19"/>
    <mergeCell ref="B18:B19"/>
    <mergeCell ref="A20:A21"/>
    <mergeCell ref="B20:B21"/>
    <mergeCell ref="I16:I17"/>
    <mergeCell ref="I18:I19"/>
    <mergeCell ref="I20:I21"/>
    <mergeCell ref="I22:I23"/>
    <mergeCell ref="I24:I25"/>
  </mergeCells>
  <phoneticPr fontId="2"/>
  <dataValidations count="1">
    <dataValidation type="list" allowBlank="1" showInputMessage="1" showErrorMessage="1" sqref="H6:H25" xr:uid="{52A51EE0-E000-45AE-901C-6CCF968F9ECD}">
      <formula1>ts_04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7" orientation="portrait" horizontalDpi="0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CDD3-021B-4C4F-B24C-042A23538AE2}">
  <sheetPr>
    <pageSetUpPr fitToPage="1"/>
  </sheetPr>
  <dimension ref="A1:J40"/>
  <sheetViews>
    <sheetView workbookViewId="0">
      <selection activeCell="G40" sqref="G40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101" t="str">
        <f>CONCATENATE(tn,"  ","参加申込書")</f>
        <v>第67回中国地区総合バドミントン選手権大会  参加申込書</v>
      </c>
      <c r="B1" s="101"/>
      <c r="C1" s="101"/>
      <c r="D1" s="101"/>
      <c r="E1" s="101"/>
      <c r="F1" s="101"/>
      <c r="G1" s="101"/>
      <c r="H1" s="101"/>
      <c r="I1" s="101"/>
    </row>
    <row r="2" spans="1:9" ht="10.9" customHeight="1"/>
    <row r="3" spans="1:9" ht="24" customHeight="1">
      <c r="B3" s="102" t="s">
        <v>95</v>
      </c>
      <c r="C3" s="103"/>
      <c r="D3" s="104"/>
      <c r="E3" s="17" t="str">
        <f>IF('女子ダブルス (2)'!A6="","","2/2")</f>
        <v/>
      </c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67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106" t="str">
        <f>IF(ISBLANK(B6),"","WD")</f>
        <v/>
      </c>
      <c r="B6" s="106"/>
      <c r="C6" s="62"/>
      <c r="D6" s="61"/>
      <c r="E6" s="63"/>
      <c r="F6" s="60" t="str">
        <f t="shared" ref="F6:F25" si="0">IF(E6&lt;&gt;"",DATEDIF(E6,DATEVALUE(nd),"Y"),"")</f>
        <v/>
      </c>
      <c r="G6" s="64"/>
      <c r="H6" s="60"/>
      <c r="I6" s="106"/>
    </row>
    <row r="7" spans="1:9" ht="19.149999999999999" customHeight="1">
      <c r="A7" s="107"/>
      <c r="B7" s="107"/>
      <c r="C7" s="62"/>
      <c r="D7" s="61"/>
      <c r="E7" s="63"/>
      <c r="F7" s="60" t="str">
        <f t="shared" si="0"/>
        <v/>
      </c>
      <c r="G7" s="64"/>
      <c r="H7" s="60"/>
      <c r="I7" s="107"/>
    </row>
    <row r="8" spans="1:9" ht="19.149999999999999" customHeight="1">
      <c r="A8" s="106" t="str">
        <f t="shared" ref="A8" si="1">IF(ISBLANK(B8),"","WD")</f>
        <v/>
      </c>
      <c r="B8" s="106"/>
      <c r="C8" s="62"/>
      <c r="D8" s="61"/>
      <c r="E8" s="63"/>
      <c r="F8" s="60" t="str">
        <f t="shared" si="0"/>
        <v/>
      </c>
      <c r="G8" s="64"/>
      <c r="H8" s="60"/>
      <c r="I8" s="106"/>
    </row>
    <row r="9" spans="1:9" ht="19.149999999999999" customHeight="1">
      <c r="A9" s="107"/>
      <c r="B9" s="107"/>
      <c r="C9" s="62"/>
      <c r="D9" s="61"/>
      <c r="E9" s="63"/>
      <c r="F9" s="60" t="str">
        <f t="shared" si="0"/>
        <v/>
      </c>
      <c r="G9" s="64"/>
      <c r="H9" s="60"/>
      <c r="I9" s="107"/>
    </row>
    <row r="10" spans="1:9" ht="19.149999999999999" customHeight="1">
      <c r="A10" s="106" t="str">
        <f t="shared" ref="A10" si="2">IF(ISBLANK(B10),"","WD")</f>
        <v/>
      </c>
      <c r="B10" s="106"/>
      <c r="C10" s="62"/>
      <c r="D10" s="61"/>
      <c r="E10" s="63"/>
      <c r="F10" s="60" t="str">
        <f t="shared" si="0"/>
        <v/>
      </c>
      <c r="G10" s="64"/>
      <c r="H10" s="60"/>
      <c r="I10" s="106"/>
    </row>
    <row r="11" spans="1:9" ht="19.149999999999999" customHeight="1">
      <c r="A11" s="107"/>
      <c r="B11" s="107"/>
      <c r="C11" s="62"/>
      <c r="D11" s="61"/>
      <c r="E11" s="63"/>
      <c r="F11" s="60" t="str">
        <f t="shared" si="0"/>
        <v/>
      </c>
      <c r="G11" s="64"/>
      <c r="H11" s="60"/>
      <c r="I11" s="107"/>
    </row>
    <row r="12" spans="1:9" ht="19.149999999999999" customHeight="1">
      <c r="A12" s="106" t="str">
        <f t="shared" ref="A12" si="3">IF(ISBLANK(B12),"","WD")</f>
        <v/>
      </c>
      <c r="B12" s="106"/>
      <c r="C12" s="62"/>
      <c r="D12" s="61"/>
      <c r="E12" s="63"/>
      <c r="F12" s="60" t="str">
        <f t="shared" si="0"/>
        <v/>
      </c>
      <c r="G12" s="64"/>
      <c r="H12" s="60"/>
      <c r="I12" s="106"/>
    </row>
    <row r="13" spans="1:9" ht="19.149999999999999" customHeight="1">
      <c r="A13" s="107"/>
      <c r="B13" s="107"/>
      <c r="C13" s="62"/>
      <c r="D13" s="61"/>
      <c r="E13" s="63"/>
      <c r="F13" s="60" t="str">
        <f t="shared" si="0"/>
        <v/>
      </c>
      <c r="G13" s="64"/>
      <c r="H13" s="60"/>
      <c r="I13" s="107"/>
    </row>
    <row r="14" spans="1:9" ht="19.149999999999999" customHeight="1">
      <c r="A14" s="106" t="str">
        <f t="shared" ref="A14" si="4">IF(ISBLANK(B14),"","WD")</f>
        <v/>
      </c>
      <c r="B14" s="106"/>
      <c r="C14" s="62"/>
      <c r="D14" s="61"/>
      <c r="E14" s="63"/>
      <c r="F14" s="60" t="str">
        <f t="shared" si="0"/>
        <v/>
      </c>
      <c r="G14" s="64"/>
      <c r="H14" s="60"/>
      <c r="I14" s="106"/>
    </row>
    <row r="15" spans="1:9" ht="19.149999999999999" customHeight="1">
      <c r="A15" s="107"/>
      <c r="B15" s="107"/>
      <c r="C15" s="62"/>
      <c r="D15" s="61"/>
      <c r="E15" s="63"/>
      <c r="F15" s="60" t="str">
        <f t="shared" si="0"/>
        <v/>
      </c>
      <c r="G15" s="64"/>
      <c r="H15" s="60"/>
      <c r="I15" s="107"/>
    </row>
    <row r="16" spans="1:9" ht="19.149999999999999" customHeight="1">
      <c r="A16" s="106" t="str">
        <f t="shared" ref="A16" si="5">IF(ISBLANK(B16),"","WD")</f>
        <v/>
      </c>
      <c r="B16" s="106"/>
      <c r="C16" s="62"/>
      <c r="D16" s="61"/>
      <c r="E16" s="63"/>
      <c r="F16" s="60" t="str">
        <f t="shared" si="0"/>
        <v/>
      </c>
      <c r="G16" s="64"/>
      <c r="H16" s="60"/>
      <c r="I16" s="106"/>
    </row>
    <row r="17" spans="1:9" ht="19.149999999999999" customHeight="1">
      <c r="A17" s="107"/>
      <c r="B17" s="107"/>
      <c r="C17" s="62"/>
      <c r="D17" s="61"/>
      <c r="E17" s="63"/>
      <c r="F17" s="60" t="str">
        <f t="shared" si="0"/>
        <v/>
      </c>
      <c r="G17" s="64"/>
      <c r="H17" s="60"/>
      <c r="I17" s="107"/>
    </row>
    <row r="18" spans="1:9" ht="19.149999999999999" customHeight="1">
      <c r="A18" s="106" t="str">
        <f t="shared" ref="A18" si="6">IF(ISBLANK(B18),"","WD")</f>
        <v/>
      </c>
      <c r="B18" s="106"/>
      <c r="C18" s="62"/>
      <c r="D18" s="61"/>
      <c r="E18" s="63"/>
      <c r="F18" s="60" t="str">
        <f t="shared" si="0"/>
        <v/>
      </c>
      <c r="G18" s="64"/>
      <c r="H18" s="60"/>
      <c r="I18" s="106"/>
    </row>
    <row r="19" spans="1:9" ht="19.149999999999999" customHeight="1">
      <c r="A19" s="107"/>
      <c r="B19" s="107"/>
      <c r="C19" s="62"/>
      <c r="D19" s="61"/>
      <c r="E19" s="63"/>
      <c r="F19" s="60" t="str">
        <f t="shared" si="0"/>
        <v/>
      </c>
      <c r="G19" s="64"/>
      <c r="H19" s="60"/>
      <c r="I19" s="107"/>
    </row>
    <row r="20" spans="1:9" ht="19.149999999999999" customHeight="1">
      <c r="A20" s="106" t="str">
        <f t="shared" ref="A20" si="7">IF(ISBLANK(B20),"","WD")</f>
        <v/>
      </c>
      <c r="B20" s="106"/>
      <c r="C20" s="62"/>
      <c r="D20" s="61"/>
      <c r="E20" s="63"/>
      <c r="F20" s="60" t="str">
        <f t="shared" si="0"/>
        <v/>
      </c>
      <c r="G20" s="64"/>
      <c r="H20" s="60"/>
      <c r="I20" s="106"/>
    </row>
    <row r="21" spans="1:9" ht="19.149999999999999" customHeight="1">
      <c r="A21" s="107"/>
      <c r="B21" s="107"/>
      <c r="C21" s="62"/>
      <c r="D21" s="61"/>
      <c r="E21" s="63"/>
      <c r="F21" s="60" t="str">
        <f t="shared" si="0"/>
        <v/>
      </c>
      <c r="G21" s="64"/>
      <c r="H21" s="60"/>
      <c r="I21" s="107"/>
    </row>
    <row r="22" spans="1:9" ht="19.149999999999999" customHeight="1">
      <c r="A22" s="106" t="str">
        <f t="shared" ref="A22" si="8">IF(ISBLANK(B22),"","WD")</f>
        <v/>
      </c>
      <c r="B22" s="106"/>
      <c r="C22" s="62"/>
      <c r="D22" s="61"/>
      <c r="E22" s="63"/>
      <c r="F22" s="60" t="str">
        <f t="shared" si="0"/>
        <v/>
      </c>
      <c r="G22" s="64"/>
      <c r="H22" s="60"/>
      <c r="I22" s="106"/>
    </row>
    <row r="23" spans="1:9" ht="19.149999999999999" customHeight="1">
      <c r="A23" s="107"/>
      <c r="B23" s="107"/>
      <c r="C23" s="62"/>
      <c r="D23" s="61"/>
      <c r="E23" s="63"/>
      <c r="F23" s="60" t="str">
        <f t="shared" si="0"/>
        <v/>
      </c>
      <c r="G23" s="64"/>
      <c r="H23" s="60"/>
      <c r="I23" s="107"/>
    </row>
    <row r="24" spans="1:9" ht="19.149999999999999" customHeight="1">
      <c r="A24" s="106" t="str">
        <f t="shared" ref="A24" si="9">IF(ISBLANK(B24),"","WD")</f>
        <v/>
      </c>
      <c r="B24" s="106"/>
      <c r="C24" s="62"/>
      <c r="D24" s="61"/>
      <c r="E24" s="63"/>
      <c r="F24" s="60" t="str">
        <f t="shared" si="0"/>
        <v/>
      </c>
      <c r="G24" s="64"/>
      <c r="H24" s="60"/>
      <c r="I24" s="106"/>
    </row>
    <row r="25" spans="1:9" ht="19.149999999999999" customHeight="1">
      <c r="A25" s="107"/>
      <c r="B25" s="107"/>
      <c r="C25" s="62"/>
      <c r="D25" s="61"/>
      <c r="E25" s="63"/>
      <c r="F25" s="60" t="str">
        <f t="shared" si="0"/>
        <v/>
      </c>
      <c r="G25" s="64"/>
      <c r="H25" s="60"/>
      <c r="I25" s="107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5" t="s">
        <v>61</v>
      </c>
      <c r="B36" s="105"/>
      <c r="C36" s="4" t="s">
        <v>64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63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62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</sheetData>
  <mergeCells count="33">
    <mergeCell ref="I10:I11"/>
    <mergeCell ref="I12:I13"/>
    <mergeCell ref="I14:I15"/>
    <mergeCell ref="A10:A11"/>
    <mergeCell ref="B10:B11"/>
    <mergeCell ref="A12:A13"/>
    <mergeCell ref="A14:A15"/>
    <mergeCell ref="B12:B13"/>
    <mergeCell ref="B14:B15"/>
    <mergeCell ref="A1:I1"/>
    <mergeCell ref="B3:D3"/>
    <mergeCell ref="A6:A7"/>
    <mergeCell ref="B6:B7"/>
    <mergeCell ref="A8:A9"/>
    <mergeCell ref="B8:B9"/>
    <mergeCell ref="I6:I7"/>
    <mergeCell ref="I8:I9"/>
    <mergeCell ref="A24:A25"/>
    <mergeCell ref="B24:B25"/>
    <mergeCell ref="A36:B36"/>
    <mergeCell ref="A22:A23"/>
    <mergeCell ref="B22:B23"/>
    <mergeCell ref="A16:A17"/>
    <mergeCell ref="B16:B17"/>
    <mergeCell ref="A18:A19"/>
    <mergeCell ref="B18:B19"/>
    <mergeCell ref="A20:A21"/>
    <mergeCell ref="B20:B21"/>
    <mergeCell ref="I16:I17"/>
    <mergeCell ref="I18:I19"/>
    <mergeCell ref="I20:I21"/>
    <mergeCell ref="I22:I23"/>
    <mergeCell ref="I24:I25"/>
  </mergeCells>
  <phoneticPr fontId="2"/>
  <dataValidations count="1">
    <dataValidation type="list" allowBlank="1" showInputMessage="1" showErrorMessage="1" sqref="H6:H25" xr:uid="{F5D16009-623A-42EB-AFD9-21CC175686CA}">
      <formula1>ts_04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7" orientation="portrait" horizontalDpi="0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673E-EA18-4448-BE44-1C8E07006093}">
  <sheetPr>
    <pageSetUpPr fitToPage="1"/>
  </sheetPr>
  <dimension ref="A1:J40"/>
  <sheetViews>
    <sheetView workbookViewId="0">
      <selection activeCell="L10" sqref="L10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101" t="str">
        <f>CONCATENATE(tn,"  ","参加申込書")</f>
        <v>第67回中国地区総合バドミントン選手権大会  参加申込書</v>
      </c>
      <c r="B1" s="101"/>
      <c r="C1" s="101"/>
      <c r="D1" s="101"/>
      <c r="E1" s="101"/>
      <c r="F1" s="101"/>
      <c r="G1" s="101"/>
      <c r="H1" s="101"/>
      <c r="I1" s="101"/>
    </row>
    <row r="2" spans="1:9" ht="10.9" customHeight="1"/>
    <row r="3" spans="1:9" ht="24" customHeight="1">
      <c r="B3" s="102" t="s">
        <v>96</v>
      </c>
      <c r="C3" s="103"/>
      <c r="D3" s="104"/>
      <c r="E3" s="17" t="str">
        <f>IF('女子ダブルス (2)'!A6="","","1/2")</f>
        <v/>
      </c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67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106" t="str">
        <f>IF(ISBLANK(B6),"","XD")</f>
        <v/>
      </c>
      <c r="B6" s="106"/>
      <c r="C6" s="62"/>
      <c r="D6" s="61"/>
      <c r="E6" s="63"/>
      <c r="F6" s="60" t="str">
        <f t="shared" ref="F6:F15" si="0">IF(E6&lt;&gt;"",DATEDIF(E6,DATEVALUE(nd),"Y"),"")</f>
        <v/>
      </c>
      <c r="G6" s="64"/>
      <c r="H6" s="60"/>
      <c r="I6" s="106"/>
    </row>
    <row r="7" spans="1:9" ht="19.149999999999999" customHeight="1">
      <c r="A7" s="107"/>
      <c r="B7" s="107"/>
      <c r="C7" s="62"/>
      <c r="D7" s="61"/>
      <c r="E7" s="63"/>
      <c r="F7" s="60" t="str">
        <f t="shared" si="0"/>
        <v/>
      </c>
      <c r="G7" s="64"/>
      <c r="H7" s="60"/>
      <c r="I7" s="107"/>
    </row>
    <row r="8" spans="1:9" ht="19.149999999999999" customHeight="1">
      <c r="A8" s="106" t="str">
        <f t="shared" ref="A8" si="1">IF(ISBLANK(B8),"","XD")</f>
        <v/>
      </c>
      <c r="B8" s="106"/>
      <c r="C8" s="62"/>
      <c r="D8" s="61"/>
      <c r="E8" s="63"/>
      <c r="F8" s="60" t="str">
        <f t="shared" si="0"/>
        <v/>
      </c>
      <c r="G8" s="64"/>
      <c r="H8" s="60"/>
      <c r="I8" s="106"/>
    </row>
    <row r="9" spans="1:9" ht="19.149999999999999" customHeight="1">
      <c r="A9" s="107"/>
      <c r="B9" s="107"/>
      <c r="C9" s="62"/>
      <c r="D9" s="61"/>
      <c r="E9" s="63"/>
      <c r="F9" s="60" t="str">
        <f t="shared" si="0"/>
        <v/>
      </c>
      <c r="G9" s="64"/>
      <c r="H9" s="60"/>
      <c r="I9" s="107"/>
    </row>
    <row r="10" spans="1:9" ht="19.149999999999999" customHeight="1">
      <c r="A10" s="106" t="str">
        <f t="shared" ref="A10" si="2">IF(ISBLANK(B10),"","XD")</f>
        <v/>
      </c>
      <c r="B10" s="106"/>
      <c r="C10" s="62"/>
      <c r="D10" s="61"/>
      <c r="E10" s="63"/>
      <c r="F10" s="60" t="str">
        <f t="shared" si="0"/>
        <v/>
      </c>
      <c r="G10" s="64"/>
      <c r="H10" s="60"/>
      <c r="I10" s="106"/>
    </row>
    <row r="11" spans="1:9" ht="19.149999999999999" customHeight="1">
      <c r="A11" s="107"/>
      <c r="B11" s="107"/>
      <c r="C11" s="62"/>
      <c r="D11" s="61"/>
      <c r="E11" s="63"/>
      <c r="F11" s="60" t="str">
        <f t="shared" si="0"/>
        <v/>
      </c>
      <c r="G11" s="64"/>
      <c r="H11" s="60"/>
      <c r="I11" s="107"/>
    </row>
    <row r="12" spans="1:9" ht="19.149999999999999" customHeight="1">
      <c r="A12" s="106" t="str">
        <f t="shared" ref="A12" si="3">IF(ISBLANK(B12),"","XD")</f>
        <v/>
      </c>
      <c r="B12" s="106"/>
      <c r="C12" s="62"/>
      <c r="D12" s="61"/>
      <c r="E12" s="63"/>
      <c r="F12" s="60" t="str">
        <f t="shared" si="0"/>
        <v/>
      </c>
      <c r="G12" s="64"/>
      <c r="H12" s="60"/>
      <c r="I12" s="106"/>
    </row>
    <row r="13" spans="1:9" ht="19.149999999999999" customHeight="1">
      <c r="A13" s="107"/>
      <c r="B13" s="107"/>
      <c r="C13" s="62"/>
      <c r="D13" s="61"/>
      <c r="E13" s="63"/>
      <c r="F13" s="60" t="str">
        <f t="shared" si="0"/>
        <v/>
      </c>
      <c r="G13" s="64"/>
      <c r="H13" s="60"/>
      <c r="I13" s="107"/>
    </row>
    <row r="14" spans="1:9" ht="19.149999999999999" customHeight="1">
      <c r="A14" s="106" t="str">
        <f t="shared" ref="A14" si="4">IF(ISBLANK(B14),"","XD")</f>
        <v/>
      </c>
      <c r="B14" s="106"/>
      <c r="C14" s="62"/>
      <c r="D14" s="61"/>
      <c r="E14" s="63"/>
      <c r="F14" s="60" t="str">
        <f t="shared" si="0"/>
        <v/>
      </c>
      <c r="G14" s="64"/>
      <c r="H14" s="60"/>
      <c r="I14" s="106"/>
    </row>
    <row r="15" spans="1:9" ht="19.149999999999999" customHeight="1">
      <c r="A15" s="107"/>
      <c r="B15" s="107"/>
      <c r="C15" s="62"/>
      <c r="D15" s="61"/>
      <c r="E15" s="63"/>
      <c r="F15" s="60" t="str">
        <f t="shared" si="0"/>
        <v/>
      </c>
      <c r="G15" s="64"/>
      <c r="H15" s="60"/>
      <c r="I15" s="107"/>
    </row>
    <row r="16" spans="1:9" ht="19.149999999999999" customHeight="1">
      <c r="A16" s="106" t="str">
        <f t="shared" ref="A16" si="5">IF(ISBLANK(B16),"","XD")</f>
        <v/>
      </c>
      <c r="B16" s="106"/>
      <c r="C16" s="62"/>
      <c r="D16" s="61"/>
      <c r="E16" s="63"/>
      <c r="F16" s="60" t="str">
        <f t="shared" ref="F16:F25" si="6">IF(E16&lt;&gt;"",DATEDIF(E16,DATEVALUE(nd),"Y"),"")</f>
        <v/>
      </c>
      <c r="G16" s="64"/>
      <c r="H16" s="60"/>
      <c r="I16" s="106"/>
    </row>
    <row r="17" spans="1:9" ht="19.149999999999999" customHeight="1">
      <c r="A17" s="107"/>
      <c r="B17" s="107"/>
      <c r="C17" s="62"/>
      <c r="D17" s="61"/>
      <c r="E17" s="63"/>
      <c r="F17" s="60" t="str">
        <f t="shared" si="6"/>
        <v/>
      </c>
      <c r="G17" s="64"/>
      <c r="H17" s="60"/>
      <c r="I17" s="107"/>
    </row>
    <row r="18" spans="1:9" ht="19.149999999999999" customHeight="1">
      <c r="A18" s="106" t="str">
        <f t="shared" ref="A18" si="7">IF(ISBLANK(B18),"","XD")</f>
        <v/>
      </c>
      <c r="B18" s="106"/>
      <c r="C18" s="62"/>
      <c r="D18" s="61"/>
      <c r="E18" s="63"/>
      <c r="F18" s="60" t="str">
        <f t="shared" si="6"/>
        <v/>
      </c>
      <c r="G18" s="64"/>
      <c r="H18" s="60"/>
      <c r="I18" s="106"/>
    </row>
    <row r="19" spans="1:9" ht="19.149999999999999" customHeight="1">
      <c r="A19" s="107"/>
      <c r="B19" s="107"/>
      <c r="C19" s="62"/>
      <c r="D19" s="61"/>
      <c r="E19" s="63"/>
      <c r="F19" s="60" t="str">
        <f t="shared" si="6"/>
        <v/>
      </c>
      <c r="G19" s="64"/>
      <c r="H19" s="60"/>
      <c r="I19" s="107"/>
    </row>
    <row r="20" spans="1:9" ht="19.149999999999999" customHeight="1">
      <c r="A20" s="106" t="str">
        <f t="shared" ref="A20" si="8">IF(ISBLANK(B20),"","XD")</f>
        <v/>
      </c>
      <c r="B20" s="106"/>
      <c r="C20" s="62"/>
      <c r="D20" s="61"/>
      <c r="E20" s="63"/>
      <c r="F20" s="60" t="str">
        <f t="shared" si="6"/>
        <v/>
      </c>
      <c r="G20" s="64"/>
      <c r="H20" s="60"/>
      <c r="I20" s="106"/>
    </row>
    <row r="21" spans="1:9" ht="19.149999999999999" customHeight="1">
      <c r="A21" s="107"/>
      <c r="B21" s="107"/>
      <c r="C21" s="62"/>
      <c r="D21" s="61"/>
      <c r="E21" s="63"/>
      <c r="F21" s="60" t="str">
        <f t="shared" si="6"/>
        <v/>
      </c>
      <c r="G21" s="64"/>
      <c r="H21" s="60"/>
      <c r="I21" s="107"/>
    </row>
    <row r="22" spans="1:9" ht="19.149999999999999" customHeight="1">
      <c r="A22" s="106" t="str">
        <f t="shared" ref="A22" si="9">IF(ISBLANK(B22),"","XD")</f>
        <v/>
      </c>
      <c r="B22" s="106"/>
      <c r="C22" s="62"/>
      <c r="D22" s="61"/>
      <c r="E22" s="63"/>
      <c r="F22" s="60" t="str">
        <f t="shared" si="6"/>
        <v/>
      </c>
      <c r="G22" s="64"/>
      <c r="H22" s="60"/>
      <c r="I22" s="106"/>
    </row>
    <row r="23" spans="1:9" ht="19.149999999999999" customHeight="1">
      <c r="A23" s="107"/>
      <c r="B23" s="107"/>
      <c r="C23" s="62"/>
      <c r="D23" s="61"/>
      <c r="E23" s="63"/>
      <c r="F23" s="60" t="str">
        <f t="shared" si="6"/>
        <v/>
      </c>
      <c r="G23" s="64"/>
      <c r="H23" s="60"/>
      <c r="I23" s="107"/>
    </row>
    <row r="24" spans="1:9" ht="19.149999999999999" customHeight="1">
      <c r="A24" s="106" t="str">
        <f t="shared" ref="A24" si="10">IF(ISBLANK(B24),"","XD")</f>
        <v/>
      </c>
      <c r="B24" s="106"/>
      <c r="C24" s="62"/>
      <c r="D24" s="61"/>
      <c r="E24" s="63"/>
      <c r="F24" s="60" t="str">
        <f t="shared" si="6"/>
        <v/>
      </c>
      <c r="G24" s="64"/>
      <c r="H24" s="60"/>
      <c r="I24" s="106"/>
    </row>
    <row r="25" spans="1:9" ht="19.149999999999999" customHeight="1">
      <c r="A25" s="107"/>
      <c r="B25" s="107"/>
      <c r="C25" s="62"/>
      <c r="D25" s="61"/>
      <c r="E25" s="63"/>
      <c r="F25" s="60" t="str">
        <f t="shared" si="6"/>
        <v/>
      </c>
      <c r="G25" s="64"/>
      <c r="H25" s="60"/>
      <c r="I25" s="107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5" t="s">
        <v>61</v>
      </c>
      <c r="B36" s="105"/>
      <c r="C36" s="4" t="s">
        <v>64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63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62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</sheetData>
  <mergeCells count="33">
    <mergeCell ref="I10:I11"/>
    <mergeCell ref="I12:I13"/>
    <mergeCell ref="I14:I15"/>
    <mergeCell ref="A10:A11"/>
    <mergeCell ref="B10:B11"/>
    <mergeCell ref="A12:A13"/>
    <mergeCell ref="A14:A15"/>
    <mergeCell ref="B12:B13"/>
    <mergeCell ref="B14:B15"/>
    <mergeCell ref="A1:I1"/>
    <mergeCell ref="B3:D3"/>
    <mergeCell ref="A6:A7"/>
    <mergeCell ref="B6:B7"/>
    <mergeCell ref="A8:A9"/>
    <mergeCell ref="B8:B9"/>
    <mergeCell ref="I6:I7"/>
    <mergeCell ref="I8:I9"/>
    <mergeCell ref="A24:A25"/>
    <mergeCell ref="B24:B25"/>
    <mergeCell ref="A36:B36"/>
    <mergeCell ref="A22:A23"/>
    <mergeCell ref="B22:B23"/>
    <mergeCell ref="A16:A17"/>
    <mergeCell ref="B16:B17"/>
    <mergeCell ref="A18:A19"/>
    <mergeCell ref="B18:B19"/>
    <mergeCell ref="A20:A21"/>
    <mergeCell ref="B20:B21"/>
    <mergeCell ref="I16:I17"/>
    <mergeCell ref="I18:I19"/>
    <mergeCell ref="I20:I21"/>
    <mergeCell ref="I22:I23"/>
    <mergeCell ref="I24:I25"/>
  </mergeCells>
  <phoneticPr fontId="2"/>
  <dataValidations count="2">
    <dataValidation type="list" allowBlank="1" showInputMessage="1" showErrorMessage="1" sqref="H6 H8 H10 H12 H14 H16 H18 H20 H22 H24" xr:uid="{B654F400-228B-46B4-B805-83B7CD470BF3}">
      <formula1>ts_05</formula1>
    </dataValidation>
    <dataValidation type="list" allowBlank="1" showInputMessage="1" showErrorMessage="1" sqref="H7 H9 H11 H13 H15 H17 H19 H21 H23 H25" xr:uid="{FF5194EB-02FC-432F-8503-D14730B4C193}">
      <formula1>ts_06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7" fitToHeight="0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2358-6B10-4430-805F-8899CFD5866D}">
  <sheetPr>
    <tabColor rgb="FF0070C0"/>
  </sheetPr>
  <dimension ref="A1:M10"/>
  <sheetViews>
    <sheetView showGridLines="0" workbookViewId="0">
      <selection activeCell="B11" sqref="B11"/>
    </sheetView>
  </sheetViews>
  <sheetFormatPr defaultRowHeight="18.75"/>
  <cols>
    <col min="2" max="2" width="23.88671875" bestFit="1" customWidth="1"/>
    <col min="5" max="5" width="9.44140625" customWidth="1"/>
    <col min="6" max="6" width="4.77734375" customWidth="1"/>
    <col min="7" max="7" width="9.77734375" customWidth="1"/>
    <col min="8" max="8" width="5.88671875" customWidth="1"/>
    <col min="10" max="10" width="7.44140625" customWidth="1"/>
    <col min="12" max="12" width="14.44140625" customWidth="1"/>
    <col min="13" max="13" width="6.77734375" customWidth="1"/>
  </cols>
  <sheetData>
    <row r="1" spans="1:13" ht="17.45" customHeight="1" thickBot="1">
      <c r="A1" s="19" t="s">
        <v>60</v>
      </c>
      <c r="B1" s="58">
        <v>45502</v>
      </c>
    </row>
    <row r="2" spans="1:13" ht="17.45" customHeight="1" thickBot="1">
      <c r="A2" s="19" t="s">
        <v>49</v>
      </c>
      <c r="B2" s="59">
        <v>31</v>
      </c>
      <c r="E2" t="s">
        <v>50</v>
      </c>
      <c r="I2" t="s">
        <v>51</v>
      </c>
    </row>
    <row r="3" spans="1:13" ht="17.45" customHeight="1">
      <c r="A3" s="3" t="s">
        <v>26</v>
      </c>
      <c r="B3" s="20" t="str">
        <f>VLOOKUP(B$2,ken,2,FALSE)</f>
        <v>鳥取県</v>
      </c>
      <c r="E3" s="82">
        <f>IF(B1="","令和　年　月　日",B1)</f>
        <v>45502</v>
      </c>
      <c r="F3" s="83"/>
      <c r="G3" s="83"/>
      <c r="I3" t="s">
        <v>52</v>
      </c>
    </row>
    <row r="4" spans="1:13" ht="17.45" customHeight="1">
      <c r="A4" s="3" t="s">
        <v>27</v>
      </c>
      <c r="B4" s="3" t="str">
        <f>VLOOKUP(B$2,ken,3,FALSE)</f>
        <v>福濱 隆宏</v>
      </c>
    </row>
    <row r="5" spans="1:13" ht="18" customHeight="1">
      <c r="A5" s="3" t="s">
        <v>48</v>
      </c>
      <c r="B5" s="3" t="str">
        <f>VLOOKUP(B$2,ken,4,FALSE)</f>
        <v>680-1437</v>
      </c>
      <c r="F5" t="s">
        <v>53</v>
      </c>
      <c r="H5" s="21" t="str">
        <f>B3</f>
        <v>鳥取県</v>
      </c>
      <c r="I5" s="21" t="s">
        <v>54</v>
      </c>
      <c r="J5" s="21"/>
      <c r="K5" s="54" t="s">
        <v>91</v>
      </c>
      <c r="L5" s="55" t="str">
        <f>B4</f>
        <v>福濱 隆宏</v>
      </c>
      <c r="M5" s="21" t="s">
        <v>59</v>
      </c>
    </row>
    <row r="6" spans="1:13" ht="25.9" customHeight="1">
      <c r="A6" s="3"/>
      <c r="B6" s="3" t="str">
        <f>VLOOKUP(B$2,ken,5,FALSE)</f>
        <v>鳥取県鳥取市大畑435</v>
      </c>
      <c r="F6" s="23" t="s">
        <v>55</v>
      </c>
      <c r="G6" s="23"/>
      <c r="H6" s="23"/>
      <c r="I6" s="23"/>
      <c r="L6" s="2"/>
    </row>
    <row r="7" spans="1:13" ht="17.45" customHeight="1">
      <c r="A7" s="3"/>
      <c r="B7" s="3" t="str">
        <f>VLOOKUP(B$2,ken,6,FALSE)</f>
        <v>（0857）57-0949</v>
      </c>
      <c r="F7" s="22" t="s">
        <v>56</v>
      </c>
      <c r="G7" s="21" t="str">
        <f>B5</f>
        <v>680-1437</v>
      </c>
      <c r="H7" s="22" t="s">
        <v>57</v>
      </c>
      <c r="I7" s="21" t="str">
        <f>B7</f>
        <v>（0857）57-0949</v>
      </c>
      <c r="J7" s="21"/>
      <c r="L7" s="2"/>
    </row>
    <row r="8" spans="1:13" ht="18.600000000000001" customHeight="1">
      <c r="A8" s="3"/>
      <c r="B8" s="3" t="str">
        <f>VLOOKUP(B$2,ken,7,FALSE)</f>
        <v>源   憲治</v>
      </c>
      <c r="F8" s="22" t="s">
        <v>58</v>
      </c>
      <c r="G8" s="21" t="str">
        <f>B6</f>
        <v>鳥取県鳥取市大畑435</v>
      </c>
      <c r="H8" s="21"/>
      <c r="I8" s="21"/>
      <c r="J8" s="21"/>
      <c r="K8" s="54" t="s">
        <v>9</v>
      </c>
      <c r="L8" s="55" t="str">
        <f>B8</f>
        <v>源   憲治</v>
      </c>
      <c r="M8" s="21" t="s">
        <v>59</v>
      </c>
    </row>
    <row r="9" spans="1:13" ht="14.45" customHeight="1">
      <c r="A9" s="7"/>
      <c r="B9" s="7"/>
    </row>
    <row r="10" spans="1:13" ht="24.6" customHeight="1"/>
  </sheetData>
  <mergeCells count="1">
    <mergeCell ref="E3:G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5C045-7CBB-46B8-A341-7E59DD0D0A10}">
  <sheetPr>
    <tabColor rgb="FF0070C0"/>
  </sheetPr>
  <dimension ref="A1:L31"/>
  <sheetViews>
    <sheetView zoomScaleNormal="100" workbookViewId="0">
      <selection activeCell="G3" sqref="G3"/>
    </sheetView>
  </sheetViews>
  <sheetFormatPr defaultColWidth="7.33203125" defaultRowHeight="18.75"/>
  <cols>
    <col min="1" max="1" width="10.5546875" style="24" customWidth="1"/>
    <col min="2" max="2" width="5.109375" style="30" customWidth="1"/>
    <col min="3" max="3" width="7.33203125" style="24"/>
    <col min="4" max="4" width="3.21875" style="24" customWidth="1"/>
    <col min="5" max="5" width="7.33203125" style="31"/>
    <col min="6" max="6" width="2.77734375" style="32" customWidth="1"/>
    <col min="7" max="7" width="7.33203125" style="32"/>
    <col min="8" max="9" width="3.21875" style="32" customWidth="1"/>
    <col min="10" max="10" width="9" style="24" customWidth="1"/>
    <col min="11" max="11" width="2.77734375" style="33" customWidth="1"/>
    <col min="12" max="12" width="8.77734375" style="24" customWidth="1"/>
    <col min="13" max="16384" width="7.33203125" style="24"/>
  </cols>
  <sheetData>
    <row r="1" spans="1:12" ht="25.5" customHeight="1">
      <c r="A1" s="95" t="str">
        <f>CONCATENATE(tn,"  ","参加料納入票")</f>
        <v>第67回中国地区総合バドミントン選手権大会  参加料納入票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25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31.15" customHeight="1">
      <c r="A3" s="53" t="s">
        <v>72</v>
      </c>
      <c r="B3" s="96" t="str">
        <f>HELP_申込み県協会入力!$B$3</f>
        <v>鳥取県</v>
      </c>
      <c r="C3" s="96"/>
      <c r="D3" s="26"/>
      <c r="E3" s="48"/>
      <c r="F3" s="49"/>
      <c r="G3" s="50"/>
      <c r="H3" s="50" t="s">
        <v>73</v>
      </c>
      <c r="I3" s="50"/>
      <c r="J3" s="50"/>
      <c r="K3" s="50"/>
      <c r="L3" s="50"/>
    </row>
    <row r="4" spans="1:12" ht="21.6" customHeight="1">
      <c r="A4" s="26"/>
      <c r="B4" s="27"/>
      <c r="C4" s="26"/>
      <c r="D4" s="26"/>
      <c r="E4" s="28"/>
      <c r="F4" s="29"/>
      <c r="G4" s="29"/>
      <c r="H4" s="29"/>
      <c r="I4" s="29"/>
      <c r="J4" s="26"/>
      <c r="K4" s="25"/>
      <c r="L4" s="26"/>
    </row>
    <row r="5" spans="1:12" s="33" customFormat="1" ht="25.5" customHeight="1">
      <c r="A5" s="89" t="s">
        <v>74</v>
      </c>
      <c r="B5" s="97"/>
      <c r="C5" s="89" t="s">
        <v>75</v>
      </c>
      <c r="D5" s="97"/>
      <c r="E5" s="98" t="s">
        <v>76</v>
      </c>
      <c r="F5" s="99"/>
      <c r="G5" s="99"/>
      <c r="H5" s="99"/>
      <c r="I5" s="99"/>
      <c r="J5" s="99"/>
      <c r="K5" s="100"/>
      <c r="L5" s="34" t="s">
        <v>77</v>
      </c>
    </row>
    <row r="6" spans="1:12" ht="25.5" customHeight="1">
      <c r="A6" s="93" t="s">
        <v>78</v>
      </c>
      <c r="B6" s="94"/>
      <c r="C6" s="35">
        <f>C27</f>
        <v>0</v>
      </c>
      <c r="D6" s="36" t="s">
        <v>79</v>
      </c>
      <c r="E6" s="37">
        <v>3000</v>
      </c>
      <c r="F6" s="38" t="s">
        <v>80</v>
      </c>
      <c r="G6" s="39">
        <f>IF(ISBLANK(C6),"",C6)</f>
        <v>0</v>
      </c>
      <c r="H6" s="38" t="s">
        <v>79</v>
      </c>
      <c r="I6" s="38" t="s">
        <v>81</v>
      </c>
      <c r="J6" s="38">
        <f>IF(ISERROR(E6*G6),"",E6*G6)</f>
        <v>0</v>
      </c>
      <c r="K6" s="36" t="s">
        <v>82</v>
      </c>
      <c r="L6" s="40"/>
    </row>
    <row r="7" spans="1:12" ht="25.5" customHeight="1">
      <c r="A7" s="85" t="s">
        <v>83</v>
      </c>
      <c r="B7" s="86"/>
      <c r="C7" s="35">
        <f t="shared" ref="C7:C10" si="0">C28</f>
        <v>0</v>
      </c>
      <c r="D7" s="36" t="s">
        <v>84</v>
      </c>
      <c r="E7" s="37">
        <v>6000</v>
      </c>
      <c r="F7" s="41" t="s">
        <v>80</v>
      </c>
      <c r="G7" s="39">
        <f>IF(ISBLANK(C7),"",C7)</f>
        <v>0</v>
      </c>
      <c r="H7" s="41" t="s">
        <v>84</v>
      </c>
      <c r="I7" s="41" t="s">
        <v>81</v>
      </c>
      <c r="J7" s="51">
        <f>IF(ISERROR(E7*G7),"",E7*G7)</f>
        <v>0</v>
      </c>
      <c r="K7" s="36" t="s">
        <v>82</v>
      </c>
      <c r="L7" s="42"/>
    </row>
    <row r="8" spans="1:12" ht="25.5" customHeight="1">
      <c r="A8" s="85" t="s">
        <v>85</v>
      </c>
      <c r="B8" s="86"/>
      <c r="C8" s="43">
        <f t="shared" si="0"/>
        <v>0</v>
      </c>
      <c r="D8" s="36" t="s">
        <v>79</v>
      </c>
      <c r="E8" s="37">
        <v>3000</v>
      </c>
      <c r="F8" s="41" t="s">
        <v>80</v>
      </c>
      <c r="G8" s="39">
        <f>IF(ISBLANK(C8),"",C8)</f>
        <v>0</v>
      </c>
      <c r="H8" s="41" t="s">
        <v>79</v>
      </c>
      <c r="I8" s="41" t="s">
        <v>81</v>
      </c>
      <c r="J8" s="51">
        <f>IF(ISERROR(E8*G8),"",E8*G8)</f>
        <v>0</v>
      </c>
      <c r="K8" s="36" t="s">
        <v>82</v>
      </c>
      <c r="L8" s="42"/>
    </row>
    <row r="9" spans="1:12" ht="25.5" customHeight="1">
      <c r="A9" s="85" t="s">
        <v>86</v>
      </c>
      <c r="B9" s="86"/>
      <c r="C9" s="43">
        <f t="shared" si="0"/>
        <v>0</v>
      </c>
      <c r="D9" s="36" t="s">
        <v>84</v>
      </c>
      <c r="E9" s="37">
        <v>6000</v>
      </c>
      <c r="F9" s="41" t="s">
        <v>80</v>
      </c>
      <c r="G9" s="39">
        <f>IF(ISBLANK(C9),"",C9)</f>
        <v>0</v>
      </c>
      <c r="H9" s="41" t="s">
        <v>84</v>
      </c>
      <c r="I9" s="41" t="s">
        <v>81</v>
      </c>
      <c r="J9" s="51">
        <f>IF(ISERROR(E9*G9),"",E9*G9)</f>
        <v>0</v>
      </c>
      <c r="K9" s="36" t="s">
        <v>82</v>
      </c>
      <c r="L9" s="42"/>
    </row>
    <row r="10" spans="1:12" ht="25.5" customHeight="1">
      <c r="A10" s="87" t="s">
        <v>87</v>
      </c>
      <c r="B10" s="88"/>
      <c r="C10" s="43">
        <f t="shared" si="0"/>
        <v>0</v>
      </c>
      <c r="D10" s="36" t="s">
        <v>84</v>
      </c>
      <c r="E10" s="37">
        <v>6000</v>
      </c>
      <c r="F10" s="41" t="s">
        <v>80</v>
      </c>
      <c r="G10" s="39">
        <f>IF(ISBLANK(C10),"",C10)</f>
        <v>0</v>
      </c>
      <c r="H10" s="41" t="s">
        <v>84</v>
      </c>
      <c r="I10" s="41" t="s">
        <v>81</v>
      </c>
      <c r="J10" s="52">
        <f>IF(ISERROR(E10*G10),"",E10*G10)</f>
        <v>0</v>
      </c>
      <c r="K10" s="36" t="s">
        <v>82</v>
      </c>
      <c r="L10" s="44"/>
    </row>
    <row r="11" spans="1:12" ht="25.5" customHeight="1">
      <c r="A11" s="89" t="s">
        <v>88</v>
      </c>
      <c r="B11" s="90"/>
      <c r="C11" s="90"/>
      <c r="D11" s="90"/>
      <c r="E11" s="45"/>
      <c r="F11" s="46"/>
      <c r="G11" s="46"/>
      <c r="H11" s="46"/>
      <c r="I11" s="46"/>
      <c r="J11" s="46" t="str">
        <f>IF(SUM(J6:J10)=0,"",SUM(J6:J10))</f>
        <v/>
      </c>
      <c r="K11" s="34" t="s">
        <v>82</v>
      </c>
      <c r="L11" s="47"/>
    </row>
    <row r="12" spans="1:12" ht="25.5" customHeight="1"/>
    <row r="13" spans="1:12" ht="25.5" customHeight="1">
      <c r="A13" s="91" t="s">
        <v>89</v>
      </c>
      <c r="B13" s="91"/>
      <c r="C13" s="91"/>
      <c r="D13" s="92" t="str">
        <f>J11</f>
        <v/>
      </c>
      <c r="E13" s="92"/>
      <c r="F13" s="24" t="s">
        <v>90</v>
      </c>
    </row>
    <row r="15" spans="1:12">
      <c r="A15" s="84">
        <f>HELP_申込み県協会入力!$E$3</f>
        <v>45502</v>
      </c>
      <c r="B15" s="84"/>
      <c r="C15" s="84"/>
    </row>
    <row r="27" spans="1:3">
      <c r="A27" s="78" t="s">
        <v>78</v>
      </c>
      <c r="B27" s="79"/>
      <c r="C27" s="78"/>
    </row>
    <row r="28" spans="1:3">
      <c r="A28" s="78" t="s">
        <v>83</v>
      </c>
      <c r="B28" s="79"/>
      <c r="C28" s="78"/>
    </row>
    <row r="29" spans="1:3">
      <c r="A29" s="78" t="s">
        <v>85</v>
      </c>
      <c r="B29" s="79"/>
      <c r="C29" s="78"/>
    </row>
    <row r="30" spans="1:3">
      <c r="A30" s="78" t="s">
        <v>86</v>
      </c>
      <c r="B30" s="79"/>
      <c r="C30" s="78"/>
    </row>
    <row r="31" spans="1:3">
      <c r="A31" s="78" t="s">
        <v>87</v>
      </c>
      <c r="B31" s="79"/>
      <c r="C31" s="78"/>
    </row>
  </sheetData>
  <mergeCells count="14">
    <mergeCell ref="A6:B6"/>
    <mergeCell ref="A1:L1"/>
    <mergeCell ref="B3:C3"/>
    <mergeCell ref="A5:B5"/>
    <mergeCell ref="C5:D5"/>
    <mergeCell ref="E5:K5"/>
    <mergeCell ref="A15:C15"/>
    <mergeCell ref="A7:B7"/>
    <mergeCell ref="A8:B8"/>
    <mergeCell ref="A9:B9"/>
    <mergeCell ref="A10:B10"/>
    <mergeCell ref="A11:D11"/>
    <mergeCell ref="A13:C13"/>
    <mergeCell ref="D13:E1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&amp;R&amp;9&amp;F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3548-78E4-4AA1-8E1C-B5A08AEC61D5}">
  <sheetPr>
    <tabColor rgb="FF0070C0"/>
  </sheetPr>
  <dimension ref="A1:M40"/>
  <sheetViews>
    <sheetView tabSelected="1" workbookViewId="0">
      <selection activeCell="G21" sqref="G21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  <col min="12" max="12" width="20" bestFit="1" customWidth="1"/>
    <col min="13" max="13" width="23.88671875" style="74" bestFit="1" customWidth="1"/>
  </cols>
  <sheetData>
    <row r="1" spans="1:13" ht="28.9" customHeight="1">
      <c r="A1" s="101" t="str">
        <f>CONCATENATE(tn,"  ","参加申込書")</f>
        <v>第67回中国地区総合バドミントン選手権大会  参加申込書</v>
      </c>
      <c r="B1" s="101"/>
      <c r="C1" s="101"/>
      <c r="D1" s="101"/>
      <c r="E1" s="101"/>
      <c r="F1" s="101"/>
      <c r="G1" s="101"/>
      <c r="H1" s="101"/>
      <c r="I1" s="101"/>
    </row>
    <row r="2" spans="1:13" ht="10.9" customHeight="1"/>
    <row r="3" spans="1:13" ht="24" customHeight="1">
      <c r="B3" s="102" t="s">
        <v>66</v>
      </c>
      <c r="C3" s="103"/>
      <c r="D3" s="104"/>
      <c r="E3" s="16"/>
      <c r="F3" s="17"/>
      <c r="G3" s="18" t="s">
        <v>26</v>
      </c>
      <c r="H3" s="18" t="str">
        <f>HELP_申込み県協会入力!$B$3</f>
        <v>鳥取県</v>
      </c>
    </row>
    <row r="4" spans="1:13" ht="12.6" customHeight="1"/>
    <row r="5" spans="1:13" ht="19.149999999999999" customHeight="1">
      <c r="A5" s="67" t="s">
        <v>8</v>
      </c>
      <c r="B5" s="68" t="s">
        <v>67</v>
      </c>
      <c r="C5" s="67" t="s">
        <v>9</v>
      </c>
      <c r="D5" s="67" t="s">
        <v>0</v>
      </c>
      <c r="E5" s="67" t="s">
        <v>10</v>
      </c>
      <c r="F5" s="67" t="s">
        <v>1</v>
      </c>
      <c r="G5" s="67" t="s">
        <v>2</v>
      </c>
      <c r="H5" s="68" t="s">
        <v>3</v>
      </c>
      <c r="I5" s="67" t="s">
        <v>4</v>
      </c>
      <c r="K5" s="72"/>
      <c r="L5" t="s">
        <v>97</v>
      </c>
      <c r="M5" s="75" t="s">
        <v>105</v>
      </c>
    </row>
    <row r="6" spans="1:13" ht="19.149999999999999" customHeight="1">
      <c r="A6" s="67" t="str">
        <f>IF(ISBLANK(B6),"","MS")</f>
        <v>MS</v>
      </c>
      <c r="B6" s="67">
        <v>1</v>
      </c>
      <c r="C6" s="69"/>
      <c r="D6" s="68"/>
      <c r="E6" s="70"/>
      <c r="F6" s="67"/>
      <c r="G6" s="71"/>
      <c r="H6" s="67"/>
      <c r="I6" s="67"/>
    </row>
    <row r="7" spans="1:13" ht="19.149999999999999" customHeight="1">
      <c r="A7" s="67" t="str">
        <f t="shared" ref="A7:A25" si="0">IF(ISBLANK(B7),"","MS")</f>
        <v>MS</v>
      </c>
      <c r="B7" s="67">
        <v>2</v>
      </c>
      <c r="C7" s="69"/>
      <c r="D7" s="68"/>
      <c r="E7" s="70"/>
      <c r="F7" s="67"/>
      <c r="G7" s="71"/>
      <c r="H7" s="67"/>
      <c r="I7" s="67"/>
      <c r="K7" s="67" t="s">
        <v>8</v>
      </c>
      <c r="L7" s="73" t="s">
        <v>98</v>
      </c>
      <c r="M7" s="75" t="s">
        <v>104</v>
      </c>
    </row>
    <row r="8" spans="1:13" ht="19.149999999999999" customHeight="1">
      <c r="A8" s="67" t="str">
        <f t="shared" si="0"/>
        <v>MS</v>
      </c>
      <c r="B8" s="67">
        <v>3</v>
      </c>
      <c r="C8" s="69"/>
      <c r="D8" s="68"/>
      <c r="E8" s="70"/>
      <c r="F8" s="67"/>
      <c r="G8" s="71"/>
      <c r="H8" s="67"/>
      <c r="I8" s="67"/>
      <c r="K8" s="68" t="s">
        <v>67</v>
      </c>
      <c r="L8" t="s">
        <v>99</v>
      </c>
    </row>
    <row r="9" spans="1:13" ht="19.149999999999999" customHeight="1">
      <c r="A9" s="67" t="str">
        <f t="shared" si="0"/>
        <v>MS</v>
      </c>
      <c r="B9" s="67">
        <v>4</v>
      </c>
      <c r="C9" s="69"/>
      <c r="D9" s="68"/>
      <c r="E9" s="70"/>
      <c r="F9" s="67"/>
      <c r="G9" s="71"/>
      <c r="H9" s="67"/>
      <c r="I9" s="67"/>
      <c r="K9" s="67" t="s">
        <v>9</v>
      </c>
      <c r="L9" s="74" t="s">
        <v>102</v>
      </c>
    </row>
    <row r="10" spans="1:13" ht="19.149999999999999" customHeight="1">
      <c r="A10" s="67" t="str">
        <f t="shared" si="0"/>
        <v>MS</v>
      </c>
      <c r="B10" s="67">
        <v>5</v>
      </c>
      <c r="C10" s="69"/>
      <c r="D10" s="68"/>
      <c r="E10" s="70"/>
      <c r="F10" s="67"/>
      <c r="G10" s="71"/>
      <c r="H10" s="67"/>
      <c r="I10" s="67"/>
      <c r="K10" s="67" t="s">
        <v>0</v>
      </c>
      <c r="L10" s="74" t="s">
        <v>102</v>
      </c>
    </row>
    <row r="11" spans="1:13" ht="19.149999999999999" customHeight="1">
      <c r="A11" s="67" t="str">
        <f t="shared" si="0"/>
        <v>MS</v>
      </c>
      <c r="B11" s="67">
        <v>6</v>
      </c>
      <c r="C11" s="69"/>
      <c r="D11" s="68"/>
      <c r="E11" s="70"/>
      <c r="F11" s="67"/>
      <c r="G11" s="71"/>
      <c r="H11" s="67"/>
      <c r="I11" s="67"/>
      <c r="K11" s="67" t="s">
        <v>10</v>
      </c>
      <c r="L11" s="74" t="s">
        <v>103</v>
      </c>
    </row>
    <row r="12" spans="1:13" ht="19.149999999999999" customHeight="1">
      <c r="A12" s="67" t="str">
        <f t="shared" si="0"/>
        <v>MS</v>
      </c>
      <c r="B12" s="67">
        <v>7</v>
      </c>
      <c r="C12" s="69"/>
      <c r="D12" s="68"/>
      <c r="E12" s="70"/>
      <c r="F12" s="67"/>
      <c r="G12" s="71"/>
      <c r="H12" s="67"/>
      <c r="I12" s="67"/>
      <c r="K12" s="67" t="s">
        <v>1</v>
      </c>
      <c r="L12" s="73" t="s">
        <v>100</v>
      </c>
      <c r="M12" s="75" t="s">
        <v>104</v>
      </c>
    </row>
    <row r="13" spans="1:13" ht="19.149999999999999" customHeight="1">
      <c r="A13" s="67" t="str">
        <f t="shared" si="0"/>
        <v>MS</v>
      </c>
      <c r="B13" s="67">
        <v>8</v>
      </c>
      <c r="C13" s="69"/>
      <c r="D13" s="68"/>
      <c r="E13" s="70"/>
      <c r="F13" s="67"/>
      <c r="G13" s="71"/>
      <c r="H13" s="67"/>
      <c r="I13" s="67"/>
      <c r="K13" s="67" t="s">
        <v>2</v>
      </c>
      <c r="L13" s="73"/>
    </row>
    <row r="14" spans="1:13" ht="19.149999999999999" customHeight="1">
      <c r="A14" s="67" t="str">
        <f t="shared" si="0"/>
        <v>MS</v>
      </c>
      <c r="B14" s="67">
        <v>9</v>
      </c>
      <c r="C14" s="69"/>
      <c r="D14" s="68"/>
      <c r="E14" s="70"/>
      <c r="F14" s="67"/>
      <c r="G14" s="71"/>
      <c r="H14" s="67"/>
      <c r="I14" s="67"/>
      <c r="K14" s="68" t="s">
        <v>3</v>
      </c>
      <c r="L14" s="73" t="s">
        <v>101</v>
      </c>
      <c r="M14" s="75" t="s">
        <v>104</v>
      </c>
    </row>
    <row r="15" spans="1:13" ht="19.149999999999999" customHeight="1">
      <c r="A15" s="67" t="str">
        <f t="shared" si="0"/>
        <v>MS</v>
      </c>
      <c r="B15" s="67">
        <v>10</v>
      </c>
      <c r="C15" s="69"/>
      <c r="D15" s="68"/>
      <c r="E15" s="70"/>
      <c r="F15" s="67"/>
      <c r="G15" s="71"/>
      <c r="H15" s="67"/>
      <c r="I15" s="67"/>
      <c r="K15" s="67" t="s">
        <v>4</v>
      </c>
      <c r="L15" s="74"/>
    </row>
    <row r="16" spans="1:13" ht="19.149999999999999" customHeight="1">
      <c r="A16" s="67" t="str">
        <f t="shared" si="0"/>
        <v>MS</v>
      </c>
      <c r="B16" s="67">
        <v>11</v>
      </c>
      <c r="C16" s="69"/>
      <c r="D16" s="68"/>
      <c r="E16" s="70"/>
      <c r="F16" s="67"/>
      <c r="G16" s="71"/>
      <c r="H16" s="67"/>
      <c r="I16" s="67"/>
      <c r="L16" s="74"/>
    </row>
    <row r="17" spans="1:12" ht="19.149999999999999" customHeight="1">
      <c r="A17" s="67" t="str">
        <f t="shared" si="0"/>
        <v>MS</v>
      </c>
      <c r="B17" s="67">
        <v>12</v>
      </c>
      <c r="C17" s="69"/>
      <c r="D17" s="68"/>
      <c r="E17" s="70"/>
      <c r="F17" s="67"/>
      <c r="G17" s="71"/>
      <c r="H17" s="67"/>
      <c r="I17" s="67"/>
      <c r="L17" s="74"/>
    </row>
    <row r="18" spans="1:12" ht="19.149999999999999" customHeight="1">
      <c r="A18" s="67" t="str">
        <f t="shared" si="0"/>
        <v>MS</v>
      </c>
      <c r="B18" s="67">
        <v>13</v>
      </c>
      <c r="C18" s="69"/>
      <c r="D18" s="68"/>
      <c r="E18" s="70"/>
      <c r="F18" s="67"/>
      <c r="G18" s="71"/>
      <c r="H18" s="67"/>
      <c r="I18" s="67"/>
    </row>
    <row r="19" spans="1:12" ht="19.149999999999999" customHeight="1">
      <c r="A19" s="67" t="str">
        <f t="shared" si="0"/>
        <v/>
      </c>
      <c r="B19" s="67"/>
      <c r="C19" s="69"/>
      <c r="D19" s="68"/>
      <c r="E19" s="70"/>
      <c r="F19" s="67" t="str">
        <f t="shared" ref="F19:F25" si="1">IF(E19&lt;&gt;"",DATEDIF(E19,DATEVALUE(nd),"Y"),"")</f>
        <v/>
      </c>
      <c r="G19" s="71"/>
      <c r="H19" s="67"/>
      <c r="I19" s="67"/>
    </row>
    <row r="20" spans="1:12" ht="19.149999999999999" customHeight="1">
      <c r="A20" s="67" t="str">
        <f t="shared" si="0"/>
        <v/>
      </c>
      <c r="B20" s="67"/>
      <c r="C20" s="69"/>
      <c r="D20" s="68"/>
      <c r="E20" s="70"/>
      <c r="F20" s="67" t="str">
        <f t="shared" si="1"/>
        <v/>
      </c>
      <c r="G20" s="71"/>
      <c r="H20" s="67"/>
      <c r="I20" s="67"/>
    </row>
    <row r="21" spans="1:12" ht="19.149999999999999" customHeight="1">
      <c r="A21" s="67" t="str">
        <f t="shared" si="0"/>
        <v/>
      </c>
      <c r="B21" s="67"/>
      <c r="C21" s="69"/>
      <c r="D21" s="68"/>
      <c r="E21" s="70"/>
      <c r="F21" s="67" t="str">
        <f t="shared" si="1"/>
        <v/>
      </c>
      <c r="G21" s="71"/>
      <c r="H21" s="67"/>
      <c r="I21" s="67"/>
    </row>
    <row r="22" spans="1:12" ht="19.149999999999999" customHeight="1">
      <c r="A22" s="67" t="str">
        <f t="shared" si="0"/>
        <v/>
      </c>
      <c r="B22" s="67"/>
      <c r="C22" s="69"/>
      <c r="D22" s="68"/>
      <c r="E22" s="70"/>
      <c r="F22" s="67" t="str">
        <f t="shared" si="1"/>
        <v/>
      </c>
      <c r="G22" s="71"/>
      <c r="H22" s="67"/>
      <c r="I22" s="67"/>
    </row>
    <row r="23" spans="1:12" ht="19.149999999999999" customHeight="1">
      <c r="A23" s="67" t="str">
        <f t="shared" si="0"/>
        <v/>
      </c>
      <c r="B23" s="67"/>
      <c r="C23" s="69"/>
      <c r="D23" s="68"/>
      <c r="E23" s="70"/>
      <c r="F23" s="67" t="str">
        <f t="shared" si="1"/>
        <v/>
      </c>
      <c r="G23" s="71"/>
      <c r="H23" s="67"/>
      <c r="I23" s="67"/>
    </row>
    <row r="24" spans="1:12" ht="19.149999999999999" customHeight="1">
      <c r="A24" s="67" t="str">
        <f t="shared" si="0"/>
        <v/>
      </c>
      <c r="B24" s="67"/>
      <c r="C24" s="69"/>
      <c r="D24" s="68"/>
      <c r="E24" s="70"/>
      <c r="F24" s="67" t="str">
        <f t="shared" si="1"/>
        <v/>
      </c>
      <c r="G24" s="71"/>
      <c r="H24" s="67"/>
      <c r="I24" s="67"/>
    </row>
    <row r="25" spans="1:12" ht="19.149999999999999" customHeight="1">
      <c r="A25" s="67" t="str">
        <f t="shared" si="0"/>
        <v/>
      </c>
      <c r="B25" s="67"/>
      <c r="C25" s="69"/>
      <c r="D25" s="68"/>
      <c r="E25" s="70"/>
      <c r="F25" s="67" t="str">
        <f t="shared" si="1"/>
        <v/>
      </c>
      <c r="G25" s="71"/>
      <c r="H25" s="67"/>
      <c r="I25" s="67"/>
    </row>
    <row r="26" spans="1:12">
      <c r="A26" s="6"/>
      <c r="B26" s="7"/>
      <c r="C26" s="7"/>
      <c r="D26" s="7"/>
      <c r="E26" s="7"/>
      <c r="F26" s="8"/>
      <c r="G26" s="7"/>
      <c r="H26" s="7"/>
      <c r="I26" s="9"/>
    </row>
    <row r="27" spans="1:12">
      <c r="A27" s="10"/>
      <c r="I27" s="11"/>
    </row>
    <row r="28" spans="1:12">
      <c r="A28" s="10"/>
      <c r="I28" s="11"/>
    </row>
    <row r="29" spans="1:12">
      <c r="A29" s="10"/>
      <c r="I29" s="11"/>
    </row>
    <row r="30" spans="1:12">
      <c r="A30" s="10"/>
      <c r="I30" s="11"/>
    </row>
    <row r="31" spans="1:12">
      <c r="A31" s="10"/>
      <c r="I31" s="11"/>
    </row>
    <row r="32" spans="1:12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5" t="s">
        <v>61</v>
      </c>
      <c r="B36" s="105"/>
      <c r="C36" s="4" t="s">
        <v>64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63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62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13</v>
      </c>
    </row>
  </sheetData>
  <mergeCells count="3">
    <mergeCell ref="A1:I1"/>
    <mergeCell ref="B3:D3"/>
    <mergeCell ref="A36:B36"/>
  </mergeCells>
  <phoneticPr fontId="2"/>
  <dataValidations count="1">
    <dataValidation type="list" allowBlank="1" showInputMessage="1" showErrorMessage="1" sqref="H6:H25" xr:uid="{9714DAA1-8555-46FC-992E-16DABF66B0F8}">
      <formula1>ts_01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B8474-78C1-42C2-AA20-5E3E4AE42255}">
  <sheetPr>
    <tabColor theme="4" tint="0.59999389629810485"/>
  </sheetPr>
  <dimension ref="A1:N9"/>
  <sheetViews>
    <sheetView workbookViewId="0">
      <selection activeCell="M12" sqref="M12"/>
    </sheetView>
  </sheetViews>
  <sheetFormatPr defaultRowHeight="18.75"/>
  <cols>
    <col min="1" max="6" width="9" customWidth="1"/>
    <col min="10" max="10" width="13.33203125" bestFit="1" customWidth="1"/>
    <col min="11" max="11" width="9" bestFit="1" customWidth="1"/>
    <col min="12" max="12" width="31.6640625" bestFit="1" customWidth="1"/>
    <col min="13" max="13" width="15.77734375" bestFit="1" customWidth="1"/>
  </cols>
  <sheetData>
    <row r="1" spans="1:14" ht="19.5" thickBot="1">
      <c r="A1" t="s">
        <v>7</v>
      </c>
      <c r="H1" t="s">
        <v>49</v>
      </c>
      <c r="I1" t="s">
        <v>26</v>
      </c>
      <c r="J1" t="s">
        <v>47</v>
      </c>
      <c r="K1" t="s">
        <v>48</v>
      </c>
    </row>
    <row r="2" spans="1:14" ht="19.5" thickBot="1">
      <c r="A2" t="s">
        <v>6</v>
      </c>
      <c r="B2" s="56">
        <v>67</v>
      </c>
      <c r="C2" t="str">
        <f>CONCATENATE("第",B2,"回",A1)</f>
        <v>第67回中国地区総合バドミントン選手権大会</v>
      </c>
      <c r="H2">
        <v>31</v>
      </c>
      <c r="I2" t="s">
        <v>38</v>
      </c>
      <c r="J2" s="76" t="s">
        <v>92</v>
      </c>
      <c r="K2" s="76" t="s">
        <v>39</v>
      </c>
      <c r="L2" s="76" t="s">
        <v>40</v>
      </c>
      <c r="M2" s="77" t="s">
        <v>41</v>
      </c>
      <c r="N2" s="76" t="s">
        <v>116</v>
      </c>
    </row>
    <row r="3" spans="1:14" ht="19.5" thickBot="1">
      <c r="A3" t="s">
        <v>5</v>
      </c>
      <c r="B3" s="57">
        <v>2024</v>
      </c>
      <c r="C3" t="str">
        <f>CONCATENATE(B3,"/",4,"/",1)</f>
        <v>2024/4/1</v>
      </c>
      <c r="H3">
        <v>32</v>
      </c>
      <c r="I3" t="s">
        <v>42</v>
      </c>
      <c r="J3" s="76" t="s">
        <v>43</v>
      </c>
      <c r="K3" s="76" t="s">
        <v>44</v>
      </c>
      <c r="L3" s="76" t="s">
        <v>45</v>
      </c>
      <c r="M3" s="77" t="s">
        <v>107</v>
      </c>
      <c r="N3" s="76" t="s">
        <v>46</v>
      </c>
    </row>
    <row r="4" spans="1:14">
      <c r="H4">
        <v>33</v>
      </c>
      <c r="I4" t="s">
        <v>28</v>
      </c>
      <c r="J4" s="76" t="s">
        <v>29</v>
      </c>
      <c r="K4" s="76" t="s">
        <v>30</v>
      </c>
      <c r="L4" s="76" t="s">
        <v>31</v>
      </c>
      <c r="M4" s="77" t="s">
        <v>108</v>
      </c>
      <c r="N4" s="76" t="s">
        <v>94</v>
      </c>
    </row>
    <row r="5" spans="1:14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24</v>
      </c>
      <c r="H5">
        <v>34</v>
      </c>
      <c r="I5" t="s">
        <v>32</v>
      </c>
      <c r="J5" s="76" t="s">
        <v>33</v>
      </c>
      <c r="K5" s="76" t="s">
        <v>114</v>
      </c>
      <c r="L5" s="76" t="s">
        <v>112</v>
      </c>
      <c r="M5" s="77" t="s">
        <v>110</v>
      </c>
      <c r="N5" s="76" t="s">
        <v>111</v>
      </c>
    </row>
    <row r="6" spans="1:14">
      <c r="A6" s="1" t="s">
        <v>16</v>
      </c>
      <c r="B6" s="1" t="s">
        <v>18</v>
      </c>
      <c r="C6" s="1" t="s">
        <v>20</v>
      </c>
      <c r="D6" s="1" t="s">
        <v>22</v>
      </c>
      <c r="E6" s="1" t="s">
        <v>18</v>
      </c>
      <c r="F6" s="1" t="s">
        <v>22</v>
      </c>
      <c r="H6">
        <v>35</v>
      </c>
      <c r="I6" t="s">
        <v>34</v>
      </c>
      <c r="J6" s="76" t="s">
        <v>106</v>
      </c>
      <c r="K6" s="76" t="s">
        <v>35</v>
      </c>
      <c r="L6" s="76" t="s">
        <v>36</v>
      </c>
      <c r="M6" s="77" t="s">
        <v>113</v>
      </c>
      <c r="N6" s="76" t="s">
        <v>37</v>
      </c>
    </row>
    <row r="7" spans="1:14">
      <c r="A7" s="1" t="s">
        <v>70</v>
      </c>
      <c r="B7" s="1" t="s">
        <v>70</v>
      </c>
      <c r="C7" s="1" t="s">
        <v>70</v>
      </c>
      <c r="D7" s="1" t="s">
        <v>65</v>
      </c>
      <c r="E7" s="1" t="s">
        <v>16</v>
      </c>
      <c r="F7" s="1" t="s">
        <v>20</v>
      </c>
      <c r="M7" s="80"/>
    </row>
    <row r="8" spans="1:14">
      <c r="A8" s="1" t="s">
        <v>17</v>
      </c>
      <c r="B8" s="1" t="s">
        <v>19</v>
      </c>
      <c r="C8" s="1" t="s">
        <v>21</v>
      </c>
      <c r="D8" s="1" t="s">
        <v>71</v>
      </c>
      <c r="E8" s="1" t="s">
        <v>23</v>
      </c>
      <c r="F8" s="1" t="s">
        <v>25</v>
      </c>
      <c r="M8" s="80"/>
    </row>
    <row r="9" spans="1:14">
      <c r="M9" s="81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C6DF-13D7-4A68-AEAE-9F1739E287B1}">
  <sheetPr>
    <tabColor theme="7" tint="0.59999389629810485"/>
  </sheetPr>
  <dimension ref="A1:M10"/>
  <sheetViews>
    <sheetView showGridLines="0" workbookViewId="0">
      <selection activeCell="D7" sqref="D7"/>
    </sheetView>
  </sheetViews>
  <sheetFormatPr defaultRowHeight="18.75"/>
  <cols>
    <col min="2" max="2" width="23.88671875" bestFit="1" customWidth="1"/>
    <col min="5" max="5" width="7.21875" customWidth="1"/>
    <col min="6" max="6" width="4.77734375" customWidth="1"/>
    <col min="7" max="7" width="8" customWidth="1"/>
    <col min="8" max="8" width="3.44140625" customWidth="1"/>
    <col min="10" max="10" width="7.44140625" customWidth="1"/>
    <col min="12" max="12" width="14.44140625" customWidth="1"/>
    <col min="13" max="13" width="11" customWidth="1"/>
  </cols>
  <sheetData>
    <row r="1" spans="1:13" ht="17.45" customHeight="1" thickBot="1">
      <c r="A1" s="19" t="s">
        <v>60</v>
      </c>
      <c r="B1" s="58">
        <v>45502</v>
      </c>
    </row>
    <row r="2" spans="1:13" ht="17.45" customHeight="1" thickBot="1">
      <c r="A2" s="19" t="s">
        <v>49</v>
      </c>
      <c r="B2" s="59"/>
      <c r="E2" t="s">
        <v>50</v>
      </c>
      <c r="I2" t="s">
        <v>51</v>
      </c>
    </row>
    <row r="3" spans="1:13" ht="17.45" customHeight="1">
      <c r="A3" s="3" t="s">
        <v>26</v>
      </c>
      <c r="B3" s="20" t="str">
        <f>_xlfn.IFNA(VLOOKUP(B$2,ken,2,FALSE),"")</f>
        <v/>
      </c>
      <c r="E3" s="82">
        <f>IF(B1="","令和　年　月　日",B1)</f>
        <v>45502</v>
      </c>
      <c r="F3" s="83"/>
      <c r="G3" s="83"/>
      <c r="I3" t="s">
        <v>52</v>
      </c>
    </row>
    <row r="4" spans="1:13" ht="17.45" customHeight="1">
      <c r="A4" s="3" t="s">
        <v>27</v>
      </c>
      <c r="B4" s="20" t="str">
        <f>_xlfn.IFNA(VLOOKUP(B$2,ken,3,FALSE),"")</f>
        <v/>
      </c>
    </row>
    <row r="5" spans="1:13" ht="18" customHeight="1">
      <c r="A5" s="3" t="s">
        <v>48</v>
      </c>
      <c r="B5" s="20" t="str">
        <f>_xlfn.IFNA(VLOOKUP(B$2,ken,4,FALSE),"")</f>
        <v/>
      </c>
      <c r="F5" t="s">
        <v>53</v>
      </c>
      <c r="H5" s="21" t="str">
        <f>B3</f>
        <v/>
      </c>
      <c r="I5" s="21" t="s">
        <v>54</v>
      </c>
      <c r="J5" s="21"/>
      <c r="K5" s="54" t="s">
        <v>91</v>
      </c>
      <c r="L5" s="55" t="str">
        <f>B4</f>
        <v/>
      </c>
      <c r="M5" s="21" t="s">
        <v>59</v>
      </c>
    </row>
    <row r="6" spans="1:13" ht="25.9" customHeight="1">
      <c r="A6" s="3"/>
      <c r="B6" s="20" t="str">
        <f>_xlfn.IFNA(VLOOKUP(B$2,ken,5,FALSE),"")</f>
        <v/>
      </c>
      <c r="F6" s="23" t="s">
        <v>55</v>
      </c>
      <c r="G6" s="23"/>
      <c r="H6" s="23"/>
      <c r="I6" s="23"/>
      <c r="L6" s="2"/>
    </row>
    <row r="7" spans="1:13" ht="17.45" customHeight="1">
      <c r="A7" s="3"/>
      <c r="B7" s="20" t="str">
        <f>_xlfn.IFNA(VLOOKUP(B$2,ken,6,FALSE),"")</f>
        <v/>
      </c>
      <c r="F7" s="22" t="s">
        <v>56</v>
      </c>
      <c r="G7" s="21" t="str">
        <f>B5</f>
        <v/>
      </c>
      <c r="H7" s="22" t="s">
        <v>57</v>
      </c>
      <c r="I7" s="21" t="str">
        <f>B7</f>
        <v/>
      </c>
      <c r="J7" s="21"/>
      <c r="L7" s="2"/>
    </row>
    <row r="8" spans="1:13" ht="18.600000000000001" customHeight="1">
      <c r="A8" s="3"/>
      <c r="B8" s="20" t="str">
        <f>_xlfn.IFNA(VLOOKUP(B$2,ken,7,FALSE),"")</f>
        <v/>
      </c>
      <c r="F8" s="22" t="s">
        <v>58</v>
      </c>
      <c r="G8" s="21" t="str">
        <f>B6</f>
        <v/>
      </c>
      <c r="H8" s="21"/>
      <c r="I8" s="21"/>
      <c r="J8" s="21"/>
      <c r="K8" s="54" t="s">
        <v>9</v>
      </c>
      <c r="L8" s="55" t="str">
        <f>B8</f>
        <v/>
      </c>
      <c r="M8" s="21" t="s">
        <v>59</v>
      </c>
    </row>
    <row r="9" spans="1:13" ht="14.45" customHeight="1">
      <c r="A9" s="7"/>
      <c r="B9" s="7"/>
    </row>
    <row r="10" spans="1:13" ht="24.6" customHeight="1"/>
  </sheetData>
  <mergeCells count="1">
    <mergeCell ref="E3:G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F3AA6-8427-4FEC-AA5B-A1DC2F4044F1}">
  <sheetPr>
    <pageSetUpPr fitToPage="1"/>
  </sheetPr>
  <dimension ref="A1:L15"/>
  <sheetViews>
    <sheetView showZeros="0" zoomScaleNormal="100" workbookViewId="0">
      <selection activeCell="T28" sqref="T28"/>
    </sheetView>
  </sheetViews>
  <sheetFormatPr defaultColWidth="7.33203125" defaultRowHeight="18.75"/>
  <cols>
    <col min="1" max="1" width="10.5546875" style="24" customWidth="1"/>
    <col min="2" max="2" width="5.109375" style="30" customWidth="1"/>
    <col min="3" max="3" width="7.33203125" style="24"/>
    <col min="4" max="4" width="3.21875" style="24" customWidth="1"/>
    <col min="5" max="5" width="7.33203125" style="31"/>
    <col min="6" max="6" width="2.77734375" style="32" customWidth="1"/>
    <col min="7" max="7" width="7.33203125" style="32"/>
    <col min="8" max="9" width="3.21875" style="32" customWidth="1"/>
    <col min="10" max="10" width="9" style="24" customWidth="1"/>
    <col min="11" max="11" width="2.77734375" style="33" customWidth="1"/>
    <col min="12" max="12" width="8.77734375" style="24" customWidth="1"/>
    <col min="13" max="16384" width="7.33203125" style="24"/>
  </cols>
  <sheetData>
    <row r="1" spans="1:12" ht="25.5" customHeight="1">
      <c r="A1" s="95" t="str">
        <f>CONCATENATE(tn,"  ","参加料納入票")</f>
        <v>第67回中国地区総合バドミントン選手権大会  参加料納入票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25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31.15" customHeight="1">
      <c r="A3" s="53" t="s">
        <v>72</v>
      </c>
      <c r="B3" s="96" t="str">
        <f>申込み県協会入力!$B$3</f>
        <v/>
      </c>
      <c r="C3" s="96"/>
      <c r="D3" s="26"/>
      <c r="E3" s="48"/>
      <c r="F3" s="49"/>
      <c r="G3" s="50"/>
      <c r="H3" s="50" t="s">
        <v>73</v>
      </c>
      <c r="I3" s="50"/>
      <c r="J3" s="50"/>
      <c r="K3" s="50"/>
      <c r="L3" s="50"/>
    </row>
    <row r="4" spans="1:12" ht="21.6" customHeight="1">
      <c r="A4" s="26"/>
      <c r="B4" s="27"/>
      <c r="C4" s="26"/>
      <c r="D4" s="26"/>
      <c r="E4" s="28"/>
      <c r="F4" s="29"/>
      <c r="G4" s="29"/>
      <c r="H4" s="29"/>
      <c r="I4" s="29"/>
      <c r="J4" s="26"/>
      <c r="K4" s="25"/>
      <c r="L4" s="26"/>
    </row>
    <row r="5" spans="1:12" s="33" customFormat="1" ht="25.5" customHeight="1">
      <c r="A5" s="89" t="s">
        <v>74</v>
      </c>
      <c r="B5" s="97"/>
      <c r="C5" s="89" t="s">
        <v>75</v>
      </c>
      <c r="D5" s="97"/>
      <c r="E5" s="98" t="s">
        <v>76</v>
      </c>
      <c r="F5" s="99"/>
      <c r="G5" s="99"/>
      <c r="H5" s="99"/>
      <c r="I5" s="99"/>
      <c r="J5" s="99"/>
      <c r="K5" s="100"/>
      <c r="L5" s="34" t="s">
        <v>77</v>
      </c>
    </row>
    <row r="6" spans="1:12" ht="25.5" customHeight="1">
      <c r="A6" s="93" t="s">
        <v>78</v>
      </c>
      <c r="B6" s="94"/>
      <c r="C6" s="35">
        <f>男子シングルス!$A$40</f>
        <v>0</v>
      </c>
      <c r="D6" s="36" t="s">
        <v>79</v>
      </c>
      <c r="E6" s="37">
        <v>3000</v>
      </c>
      <c r="F6" s="38" t="s">
        <v>80</v>
      </c>
      <c r="G6" s="39">
        <f>IF(ISBLANK(C6),"",C6)</f>
        <v>0</v>
      </c>
      <c r="H6" s="38" t="s">
        <v>79</v>
      </c>
      <c r="I6" s="38" t="s">
        <v>81</v>
      </c>
      <c r="J6" s="38">
        <f>IF(ISERROR(E6*G6),"",E6*G6)</f>
        <v>0</v>
      </c>
      <c r="K6" s="36" t="s">
        <v>82</v>
      </c>
      <c r="L6" s="40"/>
    </row>
    <row r="7" spans="1:12" ht="25.5" customHeight="1">
      <c r="A7" s="85" t="s">
        <v>83</v>
      </c>
      <c r="B7" s="86"/>
      <c r="C7" s="35">
        <f>男子ダブルス!$A$42</f>
        <v>0</v>
      </c>
      <c r="D7" s="36" t="s">
        <v>84</v>
      </c>
      <c r="E7" s="37">
        <v>6000</v>
      </c>
      <c r="F7" s="41" t="s">
        <v>80</v>
      </c>
      <c r="G7" s="39">
        <f>IF(ISBLANK(C7),"",C7)</f>
        <v>0</v>
      </c>
      <c r="H7" s="41" t="s">
        <v>84</v>
      </c>
      <c r="I7" s="41" t="s">
        <v>81</v>
      </c>
      <c r="J7" s="51">
        <f>IF(ISERROR(E7*G7),"",E7*G7)</f>
        <v>0</v>
      </c>
      <c r="K7" s="36" t="s">
        <v>82</v>
      </c>
      <c r="L7" s="42"/>
    </row>
    <row r="8" spans="1:12" ht="25.5" customHeight="1">
      <c r="A8" s="85" t="s">
        <v>85</v>
      </c>
      <c r="B8" s="86"/>
      <c r="C8" s="43">
        <f>女子シングルス!$A$40</f>
        <v>0</v>
      </c>
      <c r="D8" s="36" t="s">
        <v>79</v>
      </c>
      <c r="E8" s="37">
        <v>3000</v>
      </c>
      <c r="F8" s="41" t="s">
        <v>80</v>
      </c>
      <c r="G8" s="39">
        <f>IF(ISBLANK(C8),"",C8)</f>
        <v>0</v>
      </c>
      <c r="H8" s="41" t="s">
        <v>79</v>
      </c>
      <c r="I8" s="41" t="s">
        <v>81</v>
      </c>
      <c r="J8" s="51">
        <f>IF(ISERROR(E8*G8),"",E8*G8)</f>
        <v>0</v>
      </c>
      <c r="K8" s="36" t="s">
        <v>82</v>
      </c>
      <c r="L8" s="42"/>
    </row>
    <row r="9" spans="1:12" ht="25.5" customHeight="1">
      <c r="A9" s="85" t="s">
        <v>86</v>
      </c>
      <c r="B9" s="86"/>
      <c r="C9" s="43">
        <f>女子ダブルス!$A$42</f>
        <v>0</v>
      </c>
      <c r="D9" s="36" t="s">
        <v>84</v>
      </c>
      <c r="E9" s="37">
        <v>6000</v>
      </c>
      <c r="F9" s="41" t="s">
        <v>80</v>
      </c>
      <c r="G9" s="39">
        <f>IF(ISBLANK(C9),"",C9)</f>
        <v>0</v>
      </c>
      <c r="H9" s="41" t="s">
        <v>84</v>
      </c>
      <c r="I9" s="41" t="s">
        <v>81</v>
      </c>
      <c r="J9" s="51">
        <f>IF(ISERROR(E9*G9),"",E9*G9)</f>
        <v>0</v>
      </c>
      <c r="K9" s="36" t="s">
        <v>82</v>
      </c>
      <c r="L9" s="42"/>
    </row>
    <row r="10" spans="1:12" ht="25.5" customHeight="1">
      <c r="A10" s="87" t="s">
        <v>87</v>
      </c>
      <c r="B10" s="88"/>
      <c r="C10" s="43">
        <f>混合ダブルス!$A$40</f>
        <v>0</v>
      </c>
      <c r="D10" s="36" t="s">
        <v>84</v>
      </c>
      <c r="E10" s="37">
        <v>6000</v>
      </c>
      <c r="F10" s="41" t="s">
        <v>80</v>
      </c>
      <c r="G10" s="39">
        <f>IF(ISBLANK(C10),"",C10)</f>
        <v>0</v>
      </c>
      <c r="H10" s="41" t="s">
        <v>84</v>
      </c>
      <c r="I10" s="41" t="s">
        <v>81</v>
      </c>
      <c r="J10" s="52">
        <f>IF(ISERROR(E10*G10),"",E10*G10)</f>
        <v>0</v>
      </c>
      <c r="K10" s="36" t="s">
        <v>82</v>
      </c>
      <c r="L10" s="44"/>
    </row>
    <row r="11" spans="1:12" ht="25.5" customHeight="1">
      <c r="A11" s="89" t="s">
        <v>88</v>
      </c>
      <c r="B11" s="90"/>
      <c r="C11" s="90"/>
      <c r="D11" s="90"/>
      <c r="E11" s="45"/>
      <c r="F11" s="46"/>
      <c r="G11" s="46"/>
      <c r="H11" s="46"/>
      <c r="I11" s="46"/>
      <c r="J11" s="46" t="str">
        <f>IF(SUM(J6:J10)=0,"",SUM(J6:J10))</f>
        <v/>
      </c>
      <c r="K11" s="34" t="s">
        <v>82</v>
      </c>
      <c r="L11" s="47"/>
    </row>
    <row r="12" spans="1:12" ht="25.5" customHeight="1"/>
    <row r="13" spans="1:12" ht="25.5" customHeight="1">
      <c r="A13" s="91" t="s">
        <v>89</v>
      </c>
      <c r="B13" s="91"/>
      <c r="C13" s="91"/>
      <c r="D13" s="92" t="str">
        <f>J11</f>
        <v/>
      </c>
      <c r="E13" s="92"/>
      <c r="F13" s="24" t="s">
        <v>90</v>
      </c>
    </row>
    <row r="15" spans="1:12">
      <c r="A15" s="84">
        <f>申込み県協会入力!$E$3</f>
        <v>45502</v>
      </c>
      <c r="B15" s="84"/>
      <c r="C15" s="84"/>
    </row>
  </sheetData>
  <mergeCells count="14">
    <mergeCell ref="A15:C15"/>
    <mergeCell ref="A9:B9"/>
    <mergeCell ref="A10:B10"/>
    <mergeCell ref="A11:D11"/>
    <mergeCell ref="A13:C13"/>
    <mergeCell ref="D13:E13"/>
    <mergeCell ref="A8:B8"/>
    <mergeCell ref="A1:L1"/>
    <mergeCell ref="B3:C3"/>
    <mergeCell ref="A5:B5"/>
    <mergeCell ref="C5:D5"/>
    <mergeCell ref="E5:K5"/>
    <mergeCell ref="A6:B6"/>
    <mergeCell ref="A7:B7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F787-4EDB-4428-BA75-A5038FA9FB82}">
  <sheetPr>
    <pageSetUpPr fitToPage="1"/>
  </sheetPr>
  <dimension ref="A1:J40"/>
  <sheetViews>
    <sheetView workbookViewId="0">
      <selection activeCell="L2" sqref="L2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10.44140625" customWidth="1"/>
    <col min="10" max="10" width="2.88671875" customWidth="1"/>
  </cols>
  <sheetData>
    <row r="1" spans="1:9" ht="28.9" customHeight="1">
      <c r="A1" s="101" t="str">
        <f>CONCATENATE(tn,"  ","参加申込書")</f>
        <v>第67回中国地区総合バドミントン選手権大会  参加申込書</v>
      </c>
      <c r="B1" s="101"/>
      <c r="C1" s="101"/>
      <c r="D1" s="101"/>
      <c r="E1" s="101"/>
      <c r="F1" s="101"/>
      <c r="G1" s="101"/>
      <c r="H1" s="101"/>
      <c r="I1" s="101"/>
    </row>
    <row r="2" spans="1:9" ht="10.9" customHeight="1"/>
    <row r="3" spans="1:9" ht="24" customHeight="1">
      <c r="B3" s="102" t="s">
        <v>66</v>
      </c>
      <c r="C3" s="103"/>
      <c r="D3" s="104"/>
      <c r="E3" s="16"/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67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60" t="str">
        <f>IF(ISBLANK(B6),"","MS")</f>
        <v/>
      </c>
      <c r="B6" s="60"/>
      <c r="C6" s="62"/>
      <c r="D6" s="61"/>
      <c r="E6" s="63"/>
      <c r="F6" s="60" t="str">
        <f t="shared" ref="F6:F18" si="0">IF(E6&lt;&gt;"",DATEDIF(E6,DATEVALUE(nd),"Y"),"")</f>
        <v/>
      </c>
      <c r="G6" s="64"/>
      <c r="H6" s="60"/>
      <c r="I6" s="60"/>
    </row>
    <row r="7" spans="1:9" ht="19.149999999999999" customHeight="1">
      <c r="A7" s="60" t="str">
        <f t="shared" ref="A7:A25" si="1">IF(ISBLANK(B7),"","MS")</f>
        <v/>
      </c>
      <c r="B7" s="60"/>
      <c r="C7" s="62"/>
      <c r="D7" s="61"/>
      <c r="E7" s="63"/>
      <c r="F7" s="60" t="str">
        <f t="shared" si="0"/>
        <v/>
      </c>
      <c r="G7" s="64"/>
      <c r="H7" s="60"/>
      <c r="I7" s="60"/>
    </row>
    <row r="8" spans="1:9" ht="19.149999999999999" customHeight="1">
      <c r="A8" s="60" t="str">
        <f t="shared" si="1"/>
        <v/>
      </c>
      <c r="B8" s="60"/>
      <c r="C8" s="62"/>
      <c r="D8" s="61"/>
      <c r="E8" s="63"/>
      <c r="F8" s="60" t="str">
        <f t="shared" si="0"/>
        <v/>
      </c>
      <c r="G8" s="64"/>
      <c r="H8" s="60"/>
      <c r="I8" s="60"/>
    </row>
    <row r="9" spans="1:9" ht="19.149999999999999" customHeight="1">
      <c r="A9" s="60" t="str">
        <f t="shared" si="1"/>
        <v/>
      </c>
      <c r="B9" s="60"/>
      <c r="C9" s="62"/>
      <c r="D9" s="61"/>
      <c r="E9" s="63"/>
      <c r="F9" s="60" t="str">
        <f t="shared" si="0"/>
        <v/>
      </c>
      <c r="G9" s="64"/>
      <c r="H9" s="60"/>
      <c r="I9" s="60"/>
    </row>
    <row r="10" spans="1:9" ht="19.149999999999999" customHeight="1">
      <c r="A10" s="60" t="str">
        <f t="shared" si="1"/>
        <v/>
      </c>
      <c r="B10" s="60"/>
      <c r="C10" s="62"/>
      <c r="D10" s="61"/>
      <c r="E10" s="63"/>
      <c r="F10" s="60" t="str">
        <f t="shared" si="0"/>
        <v/>
      </c>
      <c r="G10" s="64"/>
      <c r="H10" s="60"/>
      <c r="I10" s="60"/>
    </row>
    <row r="11" spans="1:9" ht="19.149999999999999" customHeight="1">
      <c r="A11" s="60" t="str">
        <f t="shared" si="1"/>
        <v/>
      </c>
      <c r="B11" s="60"/>
      <c r="C11" s="62"/>
      <c r="D11" s="61"/>
      <c r="E11" s="63"/>
      <c r="F11" s="60" t="str">
        <f t="shared" si="0"/>
        <v/>
      </c>
      <c r="G11" s="64"/>
      <c r="H11" s="60"/>
      <c r="I11" s="60"/>
    </row>
    <row r="12" spans="1:9" ht="19.149999999999999" customHeight="1">
      <c r="A12" s="60" t="str">
        <f t="shared" si="1"/>
        <v/>
      </c>
      <c r="B12" s="60"/>
      <c r="C12" s="62"/>
      <c r="D12" s="61"/>
      <c r="E12" s="63"/>
      <c r="F12" s="60" t="str">
        <f t="shared" si="0"/>
        <v/>
      </c>
      <c r="G12" s="64"/>
      <c r="H12" s="60"/>
      <c r="I12" s="60"/>
    </row>
    <row r="13" spans="1:9" ht="19.149999999999999" customHeight="1">
      <c r="A13" s="60" t="str">
        <f t="shared" si="1"/>
        <v/>
      </c>
      <c r="B13" s="60"/>
      <c r="C13" s="62"/>
      <c r="D13" s="61"/>
      <c r="E13" s="63"/>
      <c r="F13" s="60" t="str">
        <f t="shared" si="0"/>
        <v/>
      </c>
      <c r="G13" s="64"/>
      <c r="H13" s="60"/>
      <c r="I13" s="60"/>
    </row>
    <row r="14" spans="1:9" ht="19.149999999999999" customHeight="1">
      <c r="A14" s="60" t="str">
        <f t="shared" si="1"/>
        <v/>
      </c>
      <c r="B14" s="60"/>
      <c r="C14" s="62"/>
      <c r="D14" s="61"/>
      <c r="E14" s="63"/>
      <c r="F14" s="60" t="str">
        <f t="shared" si="0"/>
        <v/>
      </c>
      <c r="G14" s="64"/>
      <c r="H14" s="60"/>
      <c r="I14" s="60"/>
    </row>
    <row r="15" spans="1:9" ht="19.149999999999999" customHeight="1">
      <c r="A15" s="60" t="str">
        <f t="shared" si="1"/>
        <v/>
      </c>
      <c r="B15" s="60"/>
      <c r="C15" s="62"/>
      <c r="D15" s="61"/>
      <c r="E15" s="63"/>
      <c r="F15" s="60" t="str">
        <f t="shared" si="0"/>
        <v/>
      </c>
      <c r="G15" s="64"/>
      <c r="H15" s="60"/>
      <c r="I15" s="60"/>
    </row>
    <row r="16" spans="1:9" ht="19.149999999999999" customHeight="1">
      <c r="A16" s="60" t="str">
        <f t="shared" si="1"/>
        <v/>
      </c>
      <c r="B16" s="60"/>
      <c r="C16" s="62"/>
      <c r="D16" s="61"/>
      <c r="E16" s="63"/>
      <c r="F16" s="60" t="str">
        <f t="shared" si="0"/>
        <v/>
      </c>
      <c r="G16" s="64"/>
      <c r="H16" s="60"/>
      <c r="I16" s="60"/>
    </row>
    <row r="17" spans="1:9" ht="19.149999999999999" customHeight="1">
      <c r="A17" s="60" t="str">
        <f t="shared" si="1"/>
        <v/>
      </c>
      <c r="B17" s="60"/>
      <c r="C17" s="62"/>
      <c r="D17" s="61"/>
      <c r="E17" s="63"/>
      <c r="F17" s="60" t="str">
        <f t="shared" si="0"/>
        <v/>
      </c>
      <c r="G17" s="64"/>
      <c r="H17" s="60"/>
      <c r="I17" s="60"/>
    </row>
    <row r="18" spans="1:9" ht="19.149999999999999" customHeight="1">
      <c r="A18" s="60" t="str">
        <f t="shared" si="1"/>
        <v/>
      </c>
      <c r="B18" s="60"/>
      <c r="C18" s="62"/>
      <c r="D18" s="61"/>
      <c r="E18" s="63"/>
      <c r="F18" s="60" t="str">
        <f t="shared" si="0"/>
        <v/>
      </c>
      <c r="G18" s="64"/>
      <c r="H18" s="60"/>
      <c r="I18" s="60"/>
    </row>
    <row r="19" spans="1:9" ht="19.149999999999999" customHeight="1">
      <c r="A19" s="60" t="str">
        <f t="shared" si="1"/>
        <v/>
      </c>
      <c r="B19" s="60"/>
      <c r="C19" s="62"/>
      <c r="D19" s="61"/>
      <c r="E19" s="63"/>
      <c r="F19" s="60" t="str">
        <f t="shared" ref="F19:F25" si="2">IF(E19&lt;&gt;"",DATEDIF(E19,DATEVALUE(nd),"Y"),"")</f>
        <v/>
      </c>
      <c r="G19" s="64"/>
      <c r="H19" s="60"/>
      <c r="I19" s="60"/>
    </row>
    <row r="20" spans="1:9" ht="19.149999999999999" customHeight="1">
      <c r="A20" s="60" t="str">
        <f t="shared" si="1"/>
        <v/>
      </c>
      <c r="B20" s="60"/>
      <c r="C20" s="62"/>
      <c r="D20" s="61"/>
      <c r="E20" s="63"/>
      <c r="F20" s="60" t="str">
        <f t="shared" si="2"/>
        <v/>
      </c>
      <c r="G20" s="64"/>
      <c r="H20" s="60"/>
      <c r="I20" s="60"/>
    </row>
    <row r="21" spans="1:9" ht="19.149999999999999" customHeight="1">
      <c r="A21" s="60" t="str">
        <f t="shared" si="1"/>
        <v/>
      </c>
      <c r="B21" s="60"/>
      <c r="C21" s="62"/>
      <c r="D21" s="61"/>
      <c r="E21" s="63"/>
      <c r="F21" s="60" t="str">
        <f t="shared" si="2"/>
        <v/>
      </c>
      <c r="G21" s="64"/>
      <c r="H21" s="60"/>
      <c r="I21" s="60"/>
    </row>
    <row r="22" spans="1:9" ht="19.149999999999999" customHeight="1">
      <c r="A22" s="60" t="str">
        <f t="shared" si="1"/>
        <v/>
      </c>
      <c r="B22" s="60"/>
      <c r="C22" s="62"/>
      <c r="D22" s="61"/>
      <c r="E22" s="63"/>
      <c r="F22" s="60" t="str">
        <f t="shared" si="2"/>
        <v/>
      </c>
      <c r="G22" s="64"/>
      <c r="H22" s="60"/>
      <c r="I22" s="60"/>
    </row>
    <row r="23" spans="1:9" ht="19.149999999999999" customHeight="1">
      <c r="A23" s="60" t="str">
        <f t="shared" si="1"/>
        <v/>
      </c>
      <c r="B23" s="60"/>
      <c r="C23" s="62"/>
      <c r="D23" s="61"/>
      <c r="E23" s="63"/>
      <c r="F23" s="60" t="str">
        <f t="shared" si="2"/>
        <v/>
      </c>
      <c r="G23" s="64"/>
      <c r="H23" s="60"/>
      <c r="I23" s="60"/>
    </row>
    <row r="24" spans="1:9" ht="19.149999999999999" customHeight="1">
      <c r="A24" s="60" t="str">
        <f t="shared" si="1"/>
        <v/>
      </c>
      <c r="B24" s="60"/>
      <c r="C24" s="62"/>
      <c r="D24" s="61"/>
      <c r="E24" s="63"/>
      <c r="F24" s="60" t="str">
        <f t="shared" si="2"/>
        <v/>
      </c>
      <c r="G24" s="64"/>
      <c r="H24" s="60"/>
      <c r="I24" s="60"/>
    </row>
    <row r="25" spans="1:9" ht="19.149999999999999" customHeight="1">
      <c r="A25" s="60" t="str">
        <f t="shared" si="1"/>
        <v/>
      </c>
      <c r="B25" s="60"/>
      <c r="C25" s="62"/>
      <c r="D25" s="61"/>
      <c r="E25" s="63"/>
      <c r="F25" s="60" t="str">
        <f t="shared" si="2"/>
        <v/>
      </c>
      <c r="G25" s="64"/>
      <c r="H25" s="60"/>
      <c r="I25" s="60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5" t="s">
        <v>61</v>
      </c>
      <c r="B36" s="105"/>
      <c r="C36" s="4" t="s">
        <v>64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63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62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</sheetData>
  <mergeCells count="3">
    <mergeCell ref="A36:B36"/>
    <mergeCell ref="A1:I1"/>
    <mergeCell ref="B3:D3"/>
  </mergeCells>
  <phoneticPr fontId="2"/>
  <dataValidations count="1">
    <dataValidation type="list" allowBlank="1" showInputMessage="1" showErrorMessage="1" sqref="H6:H25" xr:uid="{71051552-60D3-4366-BC8F-297FAA1EE171}">
      <formula1>ts_01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4" orientation="portrait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10A9-C6E8-403D-8D4D-96844688E378}">
  <sheetPr>
    <pageSetUpPr fitToPage="1"/>
  </sheetPr>
  <dimension ref="A1:J42"/>
  <sheetViews>
    <sheetView workbookViewId="0">
      <selection activeCell="J10" sqref="J10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101" t="str">
        <f>CONCATENATE(tn,"  ","参加申込書")</f>
        <v>第67回中国地区総合バドミントン選手権大会  参加申込書</v>
      </c>
      <c r="B1" s="101"/>
      <c r="C1" s="101"/>
      <c r="D1" s="101"/>
      <c r="E1" s="101"/>
      <c r="F1" s="101"/>
      <c r="G1" s="101"/>
      <c r="H1" s="101"/>
      <c r="I1" s="101"/>
    </row>
    <row r="2" spans="1:9" ht="10.9" customHeight="1"/>
    <row r="3" spans="1:9" ht="24" customHeight="1">
      <c r="B3" s="102" t="s">
        <v>69</v>
      </c>
      <c r="C3" s="103"/>
      <c r="D3" s="104"/>
      <c r="E3" s="17" t="str">
        <f>IF('男子ダブルス (2)'!A6="","","1/2")</f>
        <v/>
      </c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67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106" t="str">
        <f>IF(ISBLANK(B6),"","MD")</f>
        <v/>
      </c>
      <c r="B6" s="106"/>
      <c r="C6" s="62"/>
      <c r="D6" s="61"/>
      <c r="E6" s="63"/>
      <c r="F6" s="60" t="str">
        <f t="shared" ref="F6:F25" si="0">IF(E6&lt;&gt;"",DATEDIF(E6,DATEVALUE(nd),"Y"),"")</f>
        <v/>
      </c>
      <c r="G6" s="64"/>
      <c r="H6" s="60"/>
      <c r="I6" s="106"/>
    </row>
    <row r="7" spans="1:9" ht="19.149999999999999" customHeight="1">
      <c r="A7" s="107"/>
      <c r="B7" s="107"/>
      <c r="C7" s="62"/>
      <c r="D7" s="61"/>
      <c r="E7" s="63"/>
      <c r="F7" s="60" t="str">
        <f t="shared" si="0"/>
        <v/>
      </c>
      <c r="G7" s="64"/>
      <c r="H7" s="60"/>
      <c r="I7" s="107"/>
    </row>
    <row r="8" spans="1:9" ht="19.149999999999999" customHeight="1">
      <c r="A8" s="106" t="str">
        <f t="shared" ref="A8" si="1">IF(ISBLANK(B8),"","MD")</f>
        <v/>
      </c>
      <c r="B8" s="106"/>
      <c r="C8" s="62"/>
      <c r="D8" s="61"/>
      <c r="E8" s="63"/>
      <c r="F8" s="60" t="str">
        <f t="shared" si="0"/>
        <v/>
      </c>
      <c r="G8" s="64"/>
      <c r="H8" s="60"/>
      <c r="I8" s="106"/>
    </row>
    <row r="9" spans="1:9" ht="19.149999999999999" customHeight="1">
      <c r="A9" s="107"/>
      <c r="B9" s="107"/>
      <c r="C9" s="62"/>
      <c r="D9" s="61"/>
      <c r="E9" s="63"/>
      <c r="F9" s="60" t="str">
        <f t="shared" si="0"/>
        <v/>
      </c>
      <c r="G9" s="64"/>
      <c r="H9" s="60"/>
      <c r="I9" s="107"/>
    </row>
    <row r="10" spans="1:9" ht="19.149999999999999" customHeight="1">
      <c r="A10" s="106" t="str">
        <f t="shared" ref="A10" si="2">IF(ISBLANK(B10),"","MD")</f>
        <v/>
      </c>
      <c r="B10" s="106"/>
      <c r="C10" s="62"/>
      <c r="D10" s="61"/>
      <c r="E10" s="63"/>
      <c r="F10" s="60" t="str">
        <f t="shared" si="0"/>
        <v/>
      </c>
      <c r="G10" s="64"/>
      <c r="H10" s="60"/>
      <c r="I10" s="106"/>
    </row>
    <row r="11" spans="1:9" ht="19.149999999999999" customHeight="1">
      <c r="A11" s="107"/>
      <c r="B11" s="107"/>
      <c r="C11" s="62"/>
      <c r="D11" s="61"/>
      <c r="E11" s="63"/>
      <c r="F11" s="60" t="str">
        <f t="shared" si="0"/>
        <v/>
      </c>
      <c r="G11" s="64"/>
      <c r="H11" s="60"/>
      <c r="I11" s="107"/>
    </row>
    <row r="12" spans="1:9" ht="19.149999999999999" customHeight="1">
      <c r="A12" s="106" t="str">
        <f t="shared" ref="A12" si="3">IF(ISBLANK(B12),"","MD")</f>
        <v/>
      </c>
      <c r="B12" s="106"/>
      <c r="C12" s="62"/>
      <c r="D12" s="61"/>
      <c r="E12" s="63"/>
      <c r="F12" s="60" t="str">
        <f t="shared" si="0"/>
        <v/>
      </c>
      <c r="G12" s="64"/>
      <c r="H12" s="60"/>
      <c r="I12" s="106"/>
    </row>
    <row r="13" spans="1:9" ht="19.149999999999999" customHeight="1">
      <c r="A13" s="107"/>
      <c r="B13" s="107"/>
      <c r="C13" s="62"/>
      <c r="D13" s="61"/>
      <c r="E13" s="63"/>
      <c r="F13" s="60" t="str">
        <f t="shared" si="0"/>
        <v/>
      </c>
      <c r="G13" s="64"/>
      <c r="H13" s="60"/>
      <c r="I13" s="107"/>
    </row>
    <row r="14" spans="1:9" ht="19.149999999999999" customHeight="1">
      <c r="A14" s="106" t="str">
        <f t="shared" ref="A14" si="4">IF(ISBLANK(B14),"","MD")</f>
        <v/>
      </c>
      <c r="B14" s="106"/>
      <c r="C14" s="62"/>
      <c r="D14" s="61"/>
      <c r="E14" s="63"/>
      <c r="F14" s="60" t="str">
        <f t="shared" si="0"/>
        <v/>
      </c>
      <c r="G14" s="64"/>
      <c r="H14" s="60"/>
      <c r="I14" s="106"/>
    </row>
    <row r="15" spans="1:9" ht="19.149999999999999" customHeight="1">
      <c r="A15" s="107"/>
      <c r="B15" s="107"/>
      <c r="C15" s="62"/>
      <c r="D15" s="61"/>
      <c r="E15" s="63"/>
      <c r="F15" s="60" t="str">
        <f t="shared" si="0"/>
        <v/>
      </c>
      <c r="G15" s="64"/>
      <c r="H15" s="60"/>
      <c r="I15" s="107"/>
    </row>
    <row r="16" spans="1:9" ht="19.149999999999999" customHeight="1">
      <c r="A16" s="106" t="str">
        <f t="shared" ref="A16" si="5">IF(ISBLANK(B16),"","MD")</f>
        <v/>
      </c>
      <c r="B16" s="106"/>
      <c r="C16" s="62"/>
      <c r="D16" s="61"/>
      <c r="E16" s="63"/>
      <c r="F16" s="60" t="str">
        <f t="shared" si="0"/>
        <v/>
      </c>
      <c r="G16" s="64"/>
      <c r="H16" s="60"/>
      <c r="I16" s="106"/>
    </row>
    <row r="17" spans="1:9" ht="19.149999999999999" customHeight="1">
      <c r="A17" s="107"/>
      <c r="B17" s="107"/>
      <c r="C17" s="62"/>
      <c r="D17" s="61"/>
      <c r="E17" s="63"/>
      <c r="F17" s="60" t="str">
        <f t="shared" si="0"/>
        <v/>
      </c>
      <c r="G17" s="64"/>
      <c r="H17" s="60"/>
      <c r="I17" s="107"/>
    </row>
    <row r="18" spans="1:9" ht="19.149999999999999" customHeight="1">
      <c r="A18" s="106" t="str">
        <f t="shared" ref="A18" si="6">IF(ISBLANK(B18),"","MD")</f>
        <v/>
      </c>
      <c r="B18" s="106"/>
      <c r="C18" s="62"/>
      <c r="D18" s="61"/>
      <c r="E18" s="63"/>
      <c r="F18" s="60" t="str">
        <f t="shared" si="0"/>
        <v/>
      </c>
      <c r="G18" s="64"/>
      <c r="H18" s="60"/>
      <c r="I18" s="106"/>
    </row>
    <row r="19" spans="1:9" ht="19.149999999999999" customHeight="1">
      <c r="A19" s="107"/>
      <c r="B19" s="107"/>
      <c r="C19" s="62"/>
      <c r="D19" s="61"/>
      <c r="E19" s="63"/>
      <c r="F19" s="60" t="str">
        <f t="shared" si="0"/>
        <v/>
      </c>
      <c r="G19" s="64"/>
      <c r="H19" s="60"/>
      <c r="I19" s="107"/>
    </row>
    <row r="20" spans="1:9" ht="19.149999999999999" customHeight="1">
      <c r="A20" s="106" t="str">
        <f t="shared" ref="A20" si="7">IF(ISBLANK(B20),"","MD")</f>
        <v/>
      </c>
      <c r="B20" s="106"/>
      <c r="C20" s="62"/>
      <c r="D20" s="61"/>
      <c r="E20" s="63"/>
      <c r="F20" s="60" t="str">
        <f t="shared" si="0"/>
        <v/>
      </c>
      <c r="G20" s="64"/>
      <c r="H20" s="60"/>
      <c r="I20" s="106"/>
    </row>
    <row r="21" spans="1:9" ht="19.149999999999999" customHeight="1">
      <c r="A21" s="107"/>
      <c r="B21" s="107"/>
      <c r="C21" s="62"/>
      <c r="D21" s="61"/>
      <c r="E21" s="63"/>
      <c r="F21" s="60" t="str">
        <f t="shared" si="0"/>
        <v/>
      </c>
      <c r="G21" s="64"/>
      <c r="H21" s="60"/>
      <c r="I21" s="107"/>
    </row>
    <row r="22" spans="1:9" ht="19.149999999999999" customHeight="1">
      <c r="A22" s="106" t="str">
        <f t="shared" ref="A22" si="8">IF(ISBLANK(B22),"","MD")</f>
        <v/>
      </c>
      <c r="B22" s="106"/>
      <c r="C22" s="62"/>
      <c r="D22" s="61"/>
      <c r="E22" s="63"/>
      <c r="F22" s="60" t="str">
        <f t="shared" si="0"/>
        <v/>
      </c>
      <c r="G22" s="64"/>
      <c r="H22" s="60"/>
      <c r="I22" s="106"/>
    </row>
    <row r="23" spans="1:9" ht="19.149999999999999" customHeight="1">
      <c r="A23" s="107"/>
      <c r="B23" s="107"/>
      <c r="C23" s="62"/>
      <c r="D23" s="61"/>
      <c r="E23" s="63"/>
      <c r="F23" s="60" t="str">
        <f t="shared" si="0"/>
        <v/>
      </c>
      <c r="G23" s="64"/>
      <c r="H23" s="60"/>
      <c r="I23" s="107"/>
    </row>
    <row r="24" spans="1:9" ht="19.149999999999999" customHeight="1">
      <c r="A24" s="106" t="str">
        <f t="shared" ref="A24" si="9">IF(ISBLANK(B24),"","MD")</f>
        <v/>
      </c>
      <c r="B24" s="106"/>
      <c r="C24" s="62"/>
      <c r="D24" s="61"/>
      <c r="E24" s="63"/>
      <c r="F24" s="60" t="str">
        <f t="shared" si="0"/>
        <v/>
      </c>
      <c r="G24" s="64"/>
      <c r="H24" s="60"/>
      <c r="I24" s="106"/>
    </row>
    <row r="25" spans="1:9" ht="19.149999999999999" customHeight="1">
      <c r="A25" s="107"/>
      <c r="B25" s="107"/>
      <c r="C25" s="62"/>
      <c r="D25" s="61"/>
      <c r="E25" s="63"/>
      <c r="F25" s="60" t="str">
        <f t="shared" si="0"/>
        <v/>
      </c>
      <c r="G25" s="64"/>
      <c r="H25" s="60"/>
      <c r="I25" s="107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5" t="s">
        <v>61</v>
      </c>
      <c r="B36" s="105"/>
      <c r="C36" s="4" t="s">
        <v>64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63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62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  <row r="41" spans="1:10">
      <c r="A41">
        <f>'男子ダブルス (2)'!$A$40</f>
        <v>0</v>
      </c>
    </row>
    <row r="42" spans="1:10">
      <c r="A42">
        <f>SUM(A40:A41)</f>
        <v>0</v>
      </c>
    </row>
  </sheetData>
  <mergeCells count="33">
    <mergeCell ref="A1:I1"/>
    <mergeCell ref="B3:D3"/>
    <mergeCell ref="A36:B36"/>
    <mergeCell ref="A6:A7"/>
    <mergeCell ref="B6:B7"/>
    <mergeCell ref="B8:B9"/>
    <mergeCell ref="B10:B11"/>
    <mergeCell ref="B12:B13"/>
    <mergeCell ref="B14:B15"/>
    <mergeCell ref="B16:B17"/>
    <mergeCell ref="B18:B19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B20:B21"/>
    <mergeCell ref="B22:B23"/>
    <mergeCell ref="B24:B25"/>
    <mergeCell ref="I18:I19"/>
    <mergeCell ref="I20:I21"/>
    <mergeCell ref="I22:I23"/>
    <mergeCell ref="I24:I25"/>
    <mergeCell ref="I6:I7"/>
    <mergeCell ref="I8:I9"/>
    <mergeCell ref="I10:I11"/>
    <mergeCell ref="I12:I13"/>
    <mergeCell ref="I14:I15"/>
    <mergeCell ref="I16:I17"/>
  </mergeCells>
  <phoneticPr fontId="2"/>
  <dataValidations count="1">
    <dataValidation type="list" allowBlank="1" showInputMessage="1" showErrorMessage="1" sqref="H6:H25" xr:uid="{1FD25B69-CAB1-4F11-9939-D60E0B3CC0A3}">
      <formula1>ts_02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7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HELP_開催県協会入力</vt:lpstr>
      <vt:lpstr>HELP_申込み県協会入力</vt:lpstr>
      <vt:lpstr>HELP_参加料納入票</vt:lpstr>
      <vt:lpstr>HELP_申込書</vt:lpstr>
      <vt:lpstr>開催県協会入力</vt:lpstr>
      <vt:lpstr>申込み県協会入力</vt:lpstr>
      <vt:lpstr>参加料納入票</vt:lpstr>
      <vt:lpstr>男子シングルス</vt:lpstr>
      <vt:lpstr>男子ダブルス</vt:lpstr>
      <vt:lpstr>男子ダブルス (2)</vt:lpstr>
      <vt:lpstr>女子シングルス</vt:lpstr>
      <vt:lpstr>女子ダブルス</vt:lpstr>
      <vt:lpstr>女子ダブルス (2)</vt:lpstr>
      <vt:lpstr>混合ダブルス</vt:lpstr>
      <vt:lpstr>HELP_開催県協会入力!ken</vt:lpstr>
      <vt:lpstr>ken</vt:lpstr>
      <vt:lpstr>HELP_開催県協会入力!nd</vt:lpstr>
      <vt:lpstr>nd</vt:lpstr>
      <vt:lpstr>HELP_参加料納入票!Print_Area</vt:lpstr>
      <vt:lpstr>HELP_申込書!Print_Area</vt:lpstr>
      <vt:lpstr>混合ダブルス!Print_Area</vt:lpstr>
      <vt:lpstr>参加料納入票!Print_Area</vt:lpstr>
      <vt:lpstr>女子シングルス!Print_Area</vt:lpstr>
      <vt:lpstr>女子ダブルス!Print_Area</vt:lpstr>
      <vt:lpstr>'女子ダブルス (2)'!Print_Area</vt:lpstr>
      <vt:lpstr>男子シングルス!Print_Area</vt:lpstr>
      <vt:lpstr>男子ダブルス!Print_Area</vt:lpstr>
      <vt:lpstr>'男子ダブルス (2)'!Print_Area</vt:lpstr>
      <vt:lpstr>HELP_開催県協会入力!tn</vt:lpstr>
      <vt:lpstr>tn</vt:lpstr>
      <vt:lpstr>HELP_開催県協会入力!ts_01</vt:lpstr>
      <vt:lpstr>ts_01</vt:lpstr>
      <vt:lpstr>HELP_開催県協会入力!ts_02</vt:lpstr>
      <vt:lpstr>ts_02</vt:lpstr>
      <vt:lpstr>HELP_開催県協会入力!ts_03</vt:lpstr>
      <vt:lpstr>ts_03</vt:lpstr>
      <vt:lpstr>HELP_開催県協会入力!ts_04</vt:lpstr>
      <vt:lpstr>ts_04</vt:lpstr>
      <vt:lpstr>HELP_開催県協会入力!ts_05</vt:lpstr>
      <vt:lpstr>ts_05</vt:lpstr>
      <vt:lpstr>HELP_開催県協会入力!ts_06</vt:lpstr>
      <vt:lpstr>ts_06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badminton-okayama@wj8.so-net.ne.jp</dc:creator>
  <cp:lastModifiedBy>ロンビー</cp:lastModifiedBy>
  <cp:lastPrinted>2023-06-25T05:12:50Z</cp:lastPrinted>
  <dcterms:created xsi:type="dcterms:W3CDTF">2022-08-22T07:30:30Z</dcterms:created>
  <dcterms:modified xsi:type="dcterms:W3CDTF">2024-07-25T01:00:48Z</dcterms:modified>
</cp:coreProperties>
</file>